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3830" windowHeight="11460" firstSheet="8" activeTab="11"/>
  </bookViews>
  <sheets>
    <sheet name="Jan 2015" sheetId="4" r:id="rId1"/>
    <sheet name="Feb 2015" sheetId="5" r:id="rId2"/>
    <sheet name="Mar 2015" sheetId="6" r:id="rId3"/>
    <sheet name="Apr 2015" sheetId="7" r:id="rId4"/>
    <sheet name="May 2015" sheetId="8" r:id="rId5"/>
    <sheet name="June 2015" sheetId="9" r:id="rId6"/>
    <sheet name="July 2015" sheetId="10" r:id="rId7"/>
    <sheet name="August 2015" sheetId="11" r:id="rId8"/>
    <sheet name="September 2015" sheetId="12" r:id="rId9"/>
    <sheet name="October 2015" sheetId="13" r:id="rId10"/>
    <sheet name="November 2015" sheetId="14" r:id="rId11"/>
    <sheet name="December 2015" sheetId="15" r:id="rId12"/>
    <sheet name="Sheet1" sheetId="1" r:id="rId13"/>
    <sheet name="Sheet2" sheetId="2" r:id="rId14"/>
    <sheet name="Sheet3" sheetId="3" r:id="rId15"/>
  </sheets>
  <calcPr calcId="145621"/>
</workbook>
</file>

<file path=xl/calcChain.xml><?xml version="1.0" encoding="utf-8"?>
<calcChain xmlns="http://schemas.openxmlformats.org/spreadsheetml/2006/main">
  <c r="E55" i="15" l="1"/>
  <c r="M8" i="8" l="1"/>
  <c r="N8" i="8"/>
  <c r="O8" i="8"/>
  <c r="L8" i="8"/>
  <c r="D8" i="8"/>
  <c r="E8" i="8"/>
  <c r="F8" i="8"/>
  <c r="G8" i="8"/>
  <c r="H8" i="8"/>
  <c r="I8" i="8"/>
  <c r="J8" i="8"/>
  <c r="K8" i="8"/>
  <c r="C8" i="8"/>
  <c r="B8" i="8"/>
  <c r="M38" i="9"/>
  <c r="N38" i="9"/>
  <c r="O38" i="9"/>
  <c r="M37" i="9"/>
  <c r="N37" i="9"/>
  <c r="O37" i="9"/>
  <c r="L37" i="9"/>
  <c r="L38" i="9"/>
  <c r="D38" i="9"/>
  <c r="E38" i="9"/>
  <c r="F38" i="9"/>
  <c r="G38" i="9"/>
  <c r="H38" i="9"/>
  <c r="I38" i="9"/>
  <c r="J38" i="9"/>
  <c r="K38" i="9"/>
  <c r="D37" i="9"/>
  <c r="E37" i="9"/>
  <c r="F37" i="9"/>
  <c r="G37" i="9"/>
  <c r="H37" i="9"/>
  <c r="I37" i="9"/>
  <c r="J37" i="9"/>
  <c r="K37" i="9"/>
  <c r="C38" i="9"/>
  <c r="C37" i="9"/>
  <c r="B37" i="9"/>
  <c r="B38" i="9" s="1"/>
  <c r="M18" i="9"/>
  <c r="N18" i="9"/>
  <c r="O18" i="9"/>
  <c r="L18" i="9"/>
  <c r="D18" i="9"/>
  <c r="E18" i="9"/>
  <c r="F18" i="9"/>
  <c r="G18" i="9"/>
  <c r="H18" i="9"/>
  <c r="I18" i="9"/>
  <c r="J18" i="9"/>
  <c r="K18" i="9"/>
  <c r="C18" i="9"/>
  <c r="B18" i="9"/>
  <c r="D40" i="11"/>
  <c r="D41" i="11" s="1"/>
  <c r="E40" i="11"/>
  <c r="E41" i="11" s="1"/>
  <c r="F40" i="11"/>
  <c r="F41" i="11" s="1"/>
  <c r="G40" i="11"/>
  <c r="G41" i="11" s="1"/>
  <c r="H40" i="11"/>
  <c r="H41" i="11" s="1"/>
  <c r="I40" i="11"/>
  <c r="I41" i="11" s="1"/>
  <c r="J40" i="11"/>
  <c r="J41" i="11" s="1"/>
  <c r="K40" i="11"/>
  <c r="K41" i="11" s="1"/>
  <c r="L40" i="11"/>
  <c r="L41" i="11" s="1"/>
  <c r="M40" i="11"/>
  <c r="M41" i="11" s="1"/>
  <c r="N40" i="11"/>
  <c r="N41" i="11" s="1"/>
  <c r="O40" i="11"/>
  <c r="O41" i="11" s="1"/>
  <c r="C40" i="11"/>
  <c r="C41" i="11" s="1"/>
  <c r="B40" i="11"/>
  <c r="B41" i="11"/>
  <c r="L36" i="11"/>
  <c r="D36" i="11"/>
  <c r="F36" i="11"/>
  <c r="H36" i="11"/>
  <c r="I36" i="11"/>
  <c r="J36" i="11"/>
  <c r="B35" i="11"/>
  <c r="B36" i="11" s="1"/>
  <c r="C35" i="11"/>
  <c r="C36" i="11" s="1"/>
  <c r="D35" i="11"/>
  <c r="E35" i="11"/>
  <c r="E36" i="11" s="1"/>
  <c r="F35" i="11"/>
  <c r="G35" i="11"/>
  <c r="G36" i="11" s="1"/>
  <c r="H35" i="11"/>
  <c r="I35" i="11"/>
  <c r="J35" i="11"/>
  <c r="K35" i="11"/>
  <c r="K36" i="11" s="1"/>
  <c r="L35" i="11"/>
  <c r="M35" i="11"/>
  <c r="M36" i="11" s="1"/>
  <c r="N35" i="11"/>
  <c r="N36" i="11" s="1"/>
  <c r="O35" i="11"/>
  <c r="O36" i="11" s="1"/>
  <c r="N33" i="11"/>
  <c r="O33" i="11"/>
  <c r="M32" i="11"/>
  <c r="M33" i="11" s="1"/>
  <c r="N32" i="11"/>
  <c r="O32" i="11"/>
  <c r="L32" i="11"/>
  <c r="D32" i="11"/>
  <c r="D33" i="11" s="1"/>
  <c r="E32" i="11"/>
  <c r="E33" i="11" s="1"/>
  <c r="F32" i="11"/>
  <c r="F33" i="11" s="1"/>
  <c r="G32" i="11"/>
  <c r="G33" i="11" s="1"/>
  <c r="H32" i="11"/>
  <c r="H33" i="11" s="1"/>
  <c r="I32" i="11"/>
  <c r="I33" i="11" s="1"/>
  <c r="J32" i="11"/>
  <c r="J33" i="11" s="1"/>
  <c r="K32" i="11"/>
  <c r="K33" i="11" s="1"/>
  <c r="C32" i="11"/>
  <c r="B32" i="11"/>
  <c r="M42" i="13"/>
  <c r="N42" i="13"/>
  <c r="O42" i="13"/>
  <c r="L42" i="13"/>
  <c r="D42" i="13"/>
  <c r="E42" i="13"/>
  <c r="F42" i="13"/>
  <c r="G42" i="13"/>
  <c r="H42" i="13"/>
  <c r="I42" i="13"/>
  <c r="J42" i="13"/>
  <c r="K42" i="13"/>
  <c r="C42" i="13"/>
  <c r="B42" i="13"/>
  <c r="E40" i="14"/>
  <c r="K40" i="14"/>
  <c r="D40" i="14"/>
  <c r="F40" i="14"/>
  <c r="G40" i="14"/>
  <c r="H40" i="14"/>
  <c r="I40" i="14"/>
  <c r="J40" i="14"/>
  <c r="D39" i="14"/>
  <c r="E39" i="14"/>
  <c r="F39" i="14"/>
  <c r="G39" i="14"/>
  <c r="H39" i="14"/>
  <c r="I39" i="14"/>
  <c r="J39" i="14"/>
  <c r="K39" i="14"/>
  <c r="D38" i="14"/>
  <c r="E38" i="14"/>
  <c r="F38" i="14"/>
  <c r="G38" i="14"/>
  <c r="H38" i="14"/>
  <c r="I38" i="14"/>
  <c r="J38" i="14"/>
  <c r="K38" i="14"/>
  <c r="C39" i="14"/>
  <c r="C38" i="14"/>
  <c r="B39" i="14"/>
  <c r="B38" i="14"/>
  <c r="N12" i="14"/>
  <c r="O12" i="14"/>
  <c r="M12" i="14"/>
  <c r="D12" i="14"/>
  <c r="E12" i="14"/>
  <c r="F12" i="14"/>
  <c r="G12" i="14"/>
  <c r="H12" i="14"/>
  <c r="I12" i="14"/>
  <c r="J12" i="14"/>
  <c r="K12" i="14"/>
  <c r="C12" i="14"/>
  <c r="B12" i="14"/>
  <c r="D44" i="15"/>
  <c r="E44" i="15"/>
  <c r="F44" i="15"/>
  <c r="G44" i="15"/>
  <c r="H44" i="15"/>
  <c r="I44" i="15"/>
  <c r="J44" i="15"/>
  <c r="K44" i="15"/>
  <c r="D43" i="15"/>
  <c r="E43" i="15"/>
  <c r="F43" i="15"/>
  <c r="G43" i="15"/>
  <c r="H43" i="15"/>
  <c r="I43" i="15"/>
  <c r="J43" i="15"/>
  <c r="K43" i="15"/>
  <c r="C44" i="15"/>
  <c r="C43" i="15"/>
  <c r="B43" i="15"/>
  <c r="B44" i="15" s="1"/>
  <c r="M62" i="15"/>
  <c r="N62" i="15"/>
  <c r="O62" i="15"/>
  <c r="L62" i="15"/>
  <c r="D62" i="15"/>
  <c r="E62" i="15"/>
  <c r="F62" i="15"/>
  <c r="G62" i="15"/>
  <c r="H62" i="15"/>
  <c r="I62" i="15"/>
  <c r="J62" i="15"/>
  <c r="K62" i="15"/>
  <c r="C62" i="15"/>
  <c r="B62" i="15"/>
  <c r="N30" i="15"/>
  <c r="O30" i="15"/>
  <c r="M30" i="15"/>
  <c r="L30" i="15"/>
  <c r="M36" i="15"/>
  <c r="N36" i="15"/>
  <c r="O36" i="15"/>
  <c r="O37" i="15" s="1"/>
  <c r="L36" i="15"/>
  <c r="F30" i="15"/>
  <c r="B30" i="15"/>
  <c r="O29" i="15"/>
  <c r="N29" i="15"/>
  <c r="M29" i="15"/>
  <c r="L29" i="15"/>
  <c r="K29" i="15"/>
  <c r="K30" i="15" s="1"/>
  <c r="J29" i="15"/>
  <c r="J30" i="15" s="1"/>
  <c r="I29" i="15"/>
  <c r="I30" i="15" s="1"/>
  <c r="H29" i="15"/>
  <c r="H30" i="15" s="1"/>
  <c r="G29" i="15"/>
  <c r="G30" i="15" s="1"/>
  <c r="F29" i="15"/>
  <c r="E29" i="15"/>
  <c r="E30" i="15" s="1"/>
  <c r="D29" i="15"/>
  <c r="D30" i="15" s="1"/>
  <c r="C29" i="15"/>
  <c r="C30" i="15" s="1"/>
  <c r="B29" i="15"/>
  <c r="M37" i="15"/>
  <c r="N37" i="15"/>
  <c r="L37" i="15"/>
  <c r="K36" i="15"/>
  <c r="K37" i="15" s="1"/>
  <c r="J36" i="15"/>
  <c r="J37" i="15" s="1"/>
  <c r="I36" i="15"/>
  <c r="I37" i="15" s="1"/>
  <c r="H36" i="15"/>
  <c r="H37" i="15" s="1"/>
  <c r="G36" i="15"/>
  <c r="G37" i="15" s="1"/>
  <c r="F36" i="15"/>
  <c r="F37" i="15" s="1"/>
  <c r="E36" i="15"/>
  <c r="E37" i="15" s="1"/>
  <c r="D36" i="15"/>
  <c r="D37" i="15" s="1"/>
  <c r="C36" i="15"/>
  <c r="C37" i="15" s="1"/>
  <c r="B36" i="15"/>
  <c r="B37" i="15" s="1"/>
  <c r="O43" i="15"/>
  <c r="O44" i="15" s="1"/>
  <c r="N43" i="15"/>
  <c r="N44" i="15" s="1"/>
  <c r="M43" i="15"/>
  <c r="M44" i="15" s="1"/>
  <c r="L43" i="15"/>
  <c r="L44" i="15" s="1"/>
  <c r="B15" i="13" l="1"/>
  <c r="B16" i="13" s="1"/>
  <c r="J17" i="12" l="1"/>
  <c r="I17" i="12"/>
  <c r="H17" i="12"/>
  <c r="G17" i="12"/>
  <c r="F17" i="12"/>
  <c r="E17" i="12"/>
  <c r="D17" i="12"/>
  <c r="C17" i="12"/>
  <c r="B17" i="12"/>
  <c r="B18" i="12" s="1"/>
  <c r="C10" i="12"/>
  <c r="B10" i="12"/>
  <c r="B11" i="12" s="1"/>
  <c r="C11" i="12" l="1"/>
  <c r="B41" i="10" l="1"/>
  <c r="M39" i="7" l="1"/>
  <c r="M40" i="7" s="1"/>
  <c r="N39" i="7"/>
  <c r="N40" i="7" s="1"/>
  <c r="O39" i="7"/>
  <c r="L39" i="7"/>
  <c r="D39" i="7"/>
  <c r="E39" i="7"/>
  <c r="E40" i="7" s="1"/>
  <c r="F39" i="7"/>
  <c r="F40" i="7" s="1"/>
  <c r="G39" i="7"/>
  <c r="H39" i="7"/>
  <c r="I39" i="7"/>
  <c r="I40" i="7" s="1"/>
  <c r="J39" i="7"/>
  <c r="J40" i="7" s="1"/>
  <c r="K39" i="7"/>
  <c r="C39" i="7"/>
  <c r="B39" i="7"/>
  <c r="B40" i="7" s="1"/>
  <c r="O40" i="7"/>
  <c r="L40" i="7"/>
  <c r="D40" i="7"/>
  <c r="G40" i="7"/>
  <c r="H40" i="7"/>
  <c r="K40" i="7"/>
  <c r="C40" i="7"/>
  <c r="B20" i="7" l="1"/>
  <c r="B21" i="7" s="1"/>
  <c r="B13" i="7" l="1"/>
  <c r="B14" i="7" s="1"/>
  <c r="B41" i="6" l="1"/>
  <c r="B42" i="6" s="1"/>
  <c r="B43" i="6" s="1"/>
  <c r="B36" i="6"/>
  <c r="B37" i="6" s="1"/>
  <c r="C25" i="6"/>
  <c r="B25" i="6"/>
  <c r="B26" i="6" s="1"/>
  <c r="B18" i="6"/>
  <c r="M11" i="6"/>
  <c r="L11" i="6"/>
  <c r="C11" i="6"/>
  <c r="D11" i="6"/>
  <c r="E11" i="6"/>
  <c r="E12" i="6" s="1"/>
  <c r="F11" i="6"/>
  <c r="G11" i="6"/>
  <c r="H11" i="6"/>
  <c r="H12" i="6" s="1"/>
  <c r="I11" i="6"/>
  <c r="I12" i="6" s="1"/>
  <c r="J11" i="6"/>
  <c r="K11" i="6"/>
  <c r="M12" i="6"/>
  <c r="N11" i="6"/>
  <c r="O11" i="6"/>
  <c r="C12" i="6"/>
  <c r="D12" i="6"/>
  <c r="F12" i="6"/>
  <c r="G12" i="6"/>
  <c r="J12" i="6"/>
  <c r="K12" i="6"/>
  <c r="L12" i="6"/>
  <c r="N12" i="6"/>
  <c r="O12" i="6"/>
  <c r="B11" i="6"/>
  <c r="B12" i="6" s="1"/>
  <c r="O61" i="15" l="1"/>
  <c r="O63" i="15" s="1"/>
  <c r="N61" i="15"/>
  <c r="N63" i="15" s="1"/>
  <c r="M61" i="15"/>
  <c r="M63" i="15" s="1"/>
  <c r="L61" i="15"/>
  <c r="L63" i="15" s="1"/>
  <c r="K61" i="15"/>
  <c r="K63" i="15" s="1"/>
  <c r="J61" i="15"/>
  <c r="J63" i="15" s="1"/>
  <c r="I61" i="15"/>
  <c r="I63" i="15" s="1"/>
  <c r="H61" i="15"/>
  <c r="H63" i="15" s="1"/>
  <c r="G61" i="15"/>
  <c r="G63" i="15" s="1"/>
  <c r="F61" i="15"/>
  <c r="F63" i="15" s="1"/>
  <c r="E61" i="15"/>
  <c r="E63" i="15" s="1"/>
  <c r="D61" i="15"/>
  <c r="D63" i="15" s="1"/>
  <c r="C61" i="15"/>
  <c r="C63" i="15" s="1"/>
  <c r="B61" i="15"/>
  <c r="B63" i="15" s="1"/>
  <c r="O55" i="15"/>
  <c r="O56" i="15" s="1"/>
  <c r="N55" i="15"/>
  <c r="N56" i="15" s="1"/>
  <c r="M55" i="15"/>
  <c r="M56" i="15" s="1"/>
  <c r="L55" i="15"/>
  <c r="L56" i="15" s="1"/>
  <c r="K55" i="15"/>
  <c r="K56" i="15" s="1"/>
  <c r="J55" i="15"/>
  <c r="J56" i="15" s="1"/>
  <c r="I55" i="15"/>
  <c r="I56" i="15" s="1"/>
  <c r="H55" i="15"/>
  <c r="H56" i="15" s="1"/>
  <c r="G55" i="15"/>
  <c r="G56" i="15" s="1"/>
  <c r="F55" i="15"/>
  <c r="F56" i="15" s="1"/>
  <c r="E56" i="15"/>
  <c r="D55" i="15"/>
  <c r="D56" i="15" s="1"/>
  <c r="C55" i="15"/>
  <c r="C56" i="15" s="1"/>
  <c r="B55" i="15"/>
  <c r="B56" i="15" s="1"/>
  <c r="O49" i="15"/>
  <c r="O50" i="15" s="1"/>
  <c r="N49" i="15"/>
  <c r="N50" i="15" s="1"/>
  <c r="M49" i="15"/>
  <c r="M50" i="15" s="1"/>
  <c r="L49" i="15"/>
  <c r="L50" i="15" s="1"/>
  <c r="K49" i="15"/>
  <c r="K50" i="15" s="1"/>
  <c r="J49" i="15"/>
  <c r="J50" i="15" s="1"/>
  <c r="I49" i="15"/>
  <c r="I50" i="15" s="1"/>
  <c r="H49" i="15"/>
  <c r="H50" i="15" s="1"/>
  <c r="G49" i="15"/>
  <c r="G50" i="15" s="1"/>
  <c r="F49" i="15"/>
  <c r="F50" i="15" s="1"/>
  <c r="E49" i="15"/>
  <c r="E50" i="15" s="1"/>
  <c r="D49" i="15"/>
  <c r="D50" i="15" s="1"/>
  <c r="C49" i="15"/>
  <c r="C50" i="15" s="1"/>
  <c r="B49" i="15"/>
  <c r="B50" i="15" s="1"/>
  <c r="O23" i="15"/>
  <c r="O24" i="15" s="1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H24" i="15" s="1"/>
  <c r="G23" i="15"/>
  <c r="G24" i="15" s="1"/>
  <c r="F23" i="15"/>
  <c r="F24" i="15" s="1"/>
  <c r="E23" i="15"/>
  <c r="E24" i="15" s="1"/>
  <c r="D23" i="15"/>
  <c r="D24" i="15" s="1"/>
  <c r="C23" i="15"/>
  <c r="C24" i="15" s="1"/>
  <c r="B23" i="15"/>
  <c r="B24" i="15" s="1"/>
  <c r="O16" i="15"/>
  <c r="O17" i="15" s="1"/>
  <c r="N16" i="15"/>
  <c r="N17" i="15" s="1"/>
  <c r="M16" i="15"/>
  <c r="M17" i="15" s="1"/>
  <c r="L16" i="15"/>
  <c r="L17" i="15" s="1"/>
  <c r="K16" i="15"/>
  <c r="K17" i="15" s="1"/>
  <c r="J16" i="15"/>
  <c r="J17" i="15" s="1"/>
  <c r="I16" i="15"/>
  <c r="I17" i="15" s="1"/>
  <c r="H16" i="15"/>
  <c r="H17" i="15" s="1"/>
  <c r="G16" i="15"/>
  <c r="G17" i="15" s="1"/>
  <c r="F16" i="15"/>
  <c r="F17" i="15" s="1"/>
  <c r="E16" i="15"/>
  <c r="E17" i="15" s="1"/>
  <c r="D16" i="15"/>
  <c r="D17" i="15" s="1"/>
  <c r="C16" i="15"/>
  <c r="C17" i="15" s="1"/>
  <c r="B16" i="15"/>
  <c r="B17" i="15" s="1"/>
  <c r="O9" i="15"/>
  <c r="O10" i="15" s="1"/>
  <c r="N9" i="15"/>
  <c r="N10" i="15" s="1"/>
  <c r="M9" i="15"/>
  <c r="M10" i="15" s="1"/>
  <c r="L9" i="15"/>
  <c r="L10" i="15" s="1"/>
  <c r="K9" i="15"/>
  <c r="K10" i="15" s="1"/>
  <c r="J9" i="15"/>
  <c r="J10" i="15" s="1"/>
  <c r="I9" i="15"/>
  <c r="I10" i="15" s="1"/>
  <c r="H9" i="15"/>
  <c r="H10" i="15" s="1"/>
  <c r="G9" i="15"/>
  <c r="G10" i="15" s="1"/>
  <c r="F9" i="15"/>
  <c r="F10" i="15" s="1"/>
  <c r="E9" i="15"/>
  <c r="E10" i="15" s="1"/>
  <c r="D9" i="15"/>
  <c r="D10" i="15" s="1"/>
  <c r="C9" i="15"/>
  <c r="C10" i="15" s="1"/>
  <c r="B9" i="15"/>
  <c r="B10" i="15" s="1"/>
  <c r="O38" i="14"/>
  <c r="O39" i="14" s="1"/>
  <c r="O40" i="14" s="1"/>
  <c r="N38" i="14"/>
  <c r="N39" i="14" s="1"/>
  <c r="N40" i="14" s="1"/>
  <c r="M38" i="14"/>
  <c r="M39" i="14" s="1"/>
  <c r="M40" i="14" s="1"/>
  <c r="L38" i="14"/>
  <c r="L39" i="14" s="1"/>
  <c r="L40" i="14" s="1"/>
  <c r="C40" i="14"/>
  <c r="B40" i="14"/>
  <c r="O32" i="14"/>
  <c r="O33" i="14" s="1"/>
  <c r="N32" i="14"/>
  <c r="N33" i="14" s="1"/>
  <c r="M32" i="14"/>
  <c r="M33" i="14" s="1"/>
  <c r="L32" i="14"/>
  <c r="L33" i="14" s="1"/>
  <c r="K32" i="14"/>
  <c r="K33" i="14" s="1"/>
  <c r="J32" i="14"/>
  <c r="J33" i="14" s="1"/>
  <c r="I32" i="14"/>
  <c r="I33" i="14" s="1"/>
  <c r="H32" i="14"/>
  <c r="H33" i="14" s="1"/>
  <c r="G32" i="14"/>
  <c r="G33" i="14" s="1"/>
  <c r="F32" i="14"/>
  <c r="F33" i="14" s="1"/>
  <c r="E32" i="14"/>
  <c r="E33" i="14" s="1"/>
  <c r="D32" i="14"/>
  <c r="D33" i="14" s="1"/>
  <c r="C32" i="14"/>
  <c r="C33" i="14" s="1"/>
  <c r="B32" i="14"/>
  <c r="B33" i="14" s="1"/>
  <c r="O25" i="14"/>
  <c r="O26" i="14" s="1"/>
  <c r="N25" i="14"/>
  <c r="N26" i="14" s="1"/>
  <c r="M25" i="14"/>
  <c r="M26" i="14" s="1"/>
  <c r="L25" i="14"/>
  <c r="L26" i="14" s="1"/>
  <c r="K25" i="14"/>
  <c r="K26" i="14" s="1"/>
  <c r="J25" i="14"/>
  <c r="J26" i="14" s="1"/>
  <c r="I25" i="14"/>
  <c r="I26" i="14" s="1"/>
  <c r="H25" i="14"/>
  <c r="H26" i="14" s="1"/>
  <c r="G25" i="14"/>
  <c r="G26" i="14" s="1"/>
  <c r="F25" i="14"/>
  <c r="F26" i="14" s="1"/>
  <c r="E25" i="14"/>
  <c r="E26" i="14" s="1"/>
  <c r="D25" i="14"/>
  <c r="D26" i="14" s="1"/>
  <c r="C25" i="14"/>
  <c r="C26" i="14" s="1"/>
  <c r="B25" i="14"/>
  <c r="B26" i="14" s="1"/>
  <c r="O18" i="14"/>
  <c r="O19" i="14" s="1"/>
  <c r="N18" i="14"/>
  <c r="N19" i="14" s="1"/>
  <c r="M18" i="14"/>
  <c r="M19" i="14" s="1"/>
  <c r="L18" i="14"/>
  <c r="L19" i="14" s="1"/>
  <c r="K18" i="14"/>
  <c r="K19" i="14" s="1"/>
  <c r="J18" i="14"/>
  <c r="J19" i="14" s="1"/>
  <c r="I18" i="14"/>
  <c r="I19" i="14" s="1"/>
  <c r="H18" i="14"/>
  <c r="H19" i="14" s="1"/>
  <c r="G18" i="14"/>
  <c r="G19" i="14" s="1"/>
  <c r="F18" i="14"/>
  <c r="F19" i="14" s="1"/>
  <c r="E18" i="14"/>
  <c r="E19" i="14" s="1"/>
  <c r="D18" i="14"/>
  <c r="D19" i="14" s="1"/>
  <c r="C18" i="14"/>
  <c r="C19" i="14" s="1"/>
  <c r="B18" i="14"/>
  <c r="B19" i="14" s="1"/>
  <c r="O11" i="14"/>
  <c r="N11" i="14"/>
  <c r="M11" i="14"/>
  <c r="L11" i="14"/>
  <c r="L12" i="14" s="1"/>
  <c r="K11" i="14"/>
  <c r="J11" i="14"/>
  <c r="I11" i="14"/>
  <c r="H11" i="14"/>
  <c r="G11" i="14"/>
  <c r="F11" i="14"/>
  <c r="E11" i="14"/>
  <c r="D11" i="14"/>
  <c r="C11" i="14"/>
  <c r="B11" i="14"/>
  <c r="O41" i="13"/>
  <c r="O43" i="13" s="1"/>
  <c r="N41" i="13"/>
  <c r="N43" i="13" s="1"/>
  <c r="M41" i="13"/>
  <c r="M43" i="13" s="1"/>
  <c r="L41" i="13"/>
  <c r="L43" i="13" s="1"/>
  <c r="K41" i="13"/>
  <c r="K43" i="13" s="1"/>
  <c r="J41" i="13"/>
  <c r="J43" i="13" s="1"/>
  <c r="I41" i="13"/>
  <c r="I43" i="13" s="1"/>
  <c r="H41" i="13"/>
  <c r="H43" i="13" s="1"/>
  <c r="G41" i="13"/>
  <c r="G43" i="13" s="1"/>
  <c r="F41" i="13"/>
  <c r="F43" i="13" s="1"/>
  <c r="E41" i="13"/>
  <c r="E43" i="13" s="1"/>
  <c r="D41" i="13"/>
  <c r="D43" i="13" s="1"/>
  <c r="C41" i="13"/>
  <c r="C43" i="13" s="1"/>
  <c r="B41" i="13"/>
  <c r="B43" i="13" s="1"/>
  <c r="O36" i="13"/>
  <c r="O37" i="13" s="1"/>
  <c r="N36" i="13"/>
  <c r="N37" i="13" s="1"/>
  <c r="M36" i="13"/>
  <c r="M37" i="13" s="1"/>
  <c r="L36" i="13"/>
  <c r="L37" i="13" s="1"/>
  <c r="K36" i="13"/>
  <c r="K37" i="13" s="1"/>
  <c r="J36" i="13"/>
  <c r="J37" i="13" s="1"/>
  <c r="I36" i="13"/>
  <c r="I37" i="13" s="1"/>
  <c r="H36" i="13"/>
  <c r="H37" i="13" s="1"/>
  <c r="G36" i="13"/>
  <c r="G37" i="13" s="1"/>
  <c r="F36" i="13"/>
  <c r="F37" i="13" s="1"/>
  <c r="E36" i="13"/>
  <c r="E37" i="13" s="1"/>
  <c r="D36" i="13"/>
  <c r="D37" i="13" s="1"/>
  <c r="C36" i="13"/>
  <c r="C37" i="13" s="1"/>
  <c r="B36" i="13"/>
  <c r="B37" i="13" s="1"/>
  <c r="O29" i="13"/>
  <c r="O30" i="13" s="1"/>
  <c r="N29" i="13"/>
  <c r="N30" i="13" s="1"/>
  <c r="M29" i="13"/>
  <c r="M30" i="13" s="1"/>
  <c r="L29" i="13"/>
  <c r="L30" i="13" s="1"/>
  <c r="K29" i="13"/>
  <c r="K30" i="13" s="1"/>
  <c r="J29" i="13"/>
  <c r="J30" i="13" s="1"/>
  <c r="I29" i="13"/>
  <c r="I30" i="13" s="1"/>
  <c r="H29" i="13"/>
  <c r="H30" i="13" s="1"/>
  <c r="G29" i="13"/>
  <c r="G30" i="13" s="1"/>
  <c r="F29" i="13"/>
  <c r="F30" i="13" s="1"/>
  <c r="E29" i="13"/>
  <c r="E30" i="13" s="1"/>
  <c r="D29" i="13"/>
  <c r="D30" i="13" s="1"/>
  <c r="C29" i="13"/>
  <c r="C30" i="13" s="1"/>
  <c r="B29" i="13"/>
  <c r="B30" i="13" s="1"/>
  <c r="O22" i="13"/>
  <c r="O23" i="13" s="1"/>
  <c r="N22" i="13"/>
  <c r="N23" i="13" s="1"/>
  <c r="M22" i="13"/>
  <c r="M23" i="13" s="1"/>
  <c r="L22" i="13"/>
  <c r="L23" i="13" s="1"/>
  <c r="K22" i="13"/>
  <c r="K23" i="13" s="1"/>
  <c r="J22" i="13"/>
  <c r="J23" i="13" s="1"/>
  <c r="I22" i="13"/>
  <c r="I23" i="13" s="1"/>
  <c r="H22" i="13"/>
  <c r="H23" i="13" s="1"/>
  <c r="G22" i="13"/>
  <c r="G23" i="13" s="1"/>
  <c r="F22" i="13"/>
  <c r="F23" i="13" s="1"/>
  <c r="E22" i="13"/>
  <c r="E23" i="13" s="1"/>
  <c r="D22" i="13"/>
  <c r="D23" i="13" s="1"/>
  <c r="C22" i="13"/>
  <c r="C23" i="13" s="1"/>
  <c r="B22" i="13"/>
  <c r="B23" i="13" s="1"/>
  <c r="O15" i="13"/>
  <c r="O16" i="13" s="1"/>
  <c r="N15" i="13"/>
  <c r="N16" i="13" s="1"/>
  <c r="M15" i="13"/>
  <c r="M16" i="13" s="1"/>
  <c r="L15" i="13"/>
  <c r="L16" i="13" s="1"/>
  <c r="K15" i="13"/>
  <c r="K16" i="13" s="1"/>
  <c r="J15" i="13"/>
  <c r="J16" i="13" s="1"/>
  <c r="I15" i="13"/>
  <c r="I16" i="13" s="1"/>
  <c r="H15" i="13"/>
  <c r="H16" i="13" s="1"/>
  <c r="G15" i="13"/>
  <c r="G16" i="13" s="1"/>
  <c r="F15" i="13"/>
  <c r="F16" i="13" s="1"/>
  <c r="E15" i="13"/>
  <c r="E16" i="13" s="1"/>
  <c r="D15" i="13"/>
  <c r="D16" i="13" s="1"/>
  <c r="C15" i="13"/>
  <c r="C16" i="13" s="1"/>
  <c r="O8" i="13"/>
  <c r="O9" i="13" s="1"/>
  <c r="N8" i="13"/>
  <c r="N9" i="13" s="1"/>
  <c r="M8" i="13"/>
  <c r="M9" i="13" s="1"/>
  <c r="L8" i="13"/>
  <c r="L9" i="13" s="1"/>
  <c r="K8" i="13"/>
  <c r="K9" i="13" s="1"/>
  <c r="J8" i="13"/>
  <c r="J9" i="13" s="1"/>
  <c r="I8" i="13"/>
  <c r="I9" i="13" s="1"/>
  <c r="H8" i="13"/>
  <c r="H9" i="13" s="1"/>
  <c r="G8" i="13"/>
  <c r="G9" i="13" s="1"/>
  <c r="F8" i="13"/>
  <c r="F9" i="13" s="1"/>
  <c r="E8" i="13"/>
  <c r="E9" i="13" s="1"/>
  <c r="D8" i="13"/>
  <c r="D9" i="13" s="1"/>
  <c r="C8" i="13"/>
  <c r="C9" i="13" s="1"/>
  <c r="B8" i="13"/>
  <c r="B9" i="13" s="1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O36" i="12"/>
  <c r="O37" i="12" s="1"/>
  <c r="N36" i="12"/>
  <c r="N37" i="12" s="1"/>
  <c r="M36" i="12"/>
  <c r="M37" i="12" s="1"/>
  <c r="L36" i="12"/>
  <c r="L37" i="12" s="1"/>
  <c r="K36" i="12"/>
  <c r="K37" i="12" s="1"/>
  <c r="J36" i="12"/>
  <c r="J37" i="12" s="1"/>
  <c r="I36" i="12"/>
  <c r="I37" i="12" s="1"/>
  <c r="H36" i="12"/>
  <c r="H37" i="12" s="1"/>
  <c r="G36" i="12"/>
  <c r="G37" i="12" s="1"/>
  <c r="F36" i="12"/>
  <c r="F37" i="12" s="1"/>
  <c r="E36" i="12"/>
  <c r="E37" i="12" s="1"/>
  <c r="D36" i="12"/>
  <c r="D37" i="12" s="1"/>
  <c r="C36" i="12"/>
  <c r="C37" i="12" s="1"/>
  <c r="B36" i="12"/>
  <c r="B37" i="12" s="1"/>
  <c r="O31" i="12"/>
  <c r="O32" i="12" s="1"/>
  <c r="N31" i="12"/>
  <c r="N32" i="12" s="1"/>
  <c r="M31" i="12"/>
  <c r="M32" i="12" s="1"/>
  <c r="L31" i="12"/>
  <c r="L32" i="12" s="1"/>
  <c r="K31" i="12"/>
  <c r="K32" i="12" s="1"/>
  <c r="J31" i="12"/>
  <c r="J32" i="12" s="1"/>
  <c r="I31" i="12"/>
  <c r="I32" i="12" s="1"/>
  <c r="H31" i="12"/>
  <c r="H32" i="12" s="1"/>
  <c r="G31" i="12"/>
  <c r="G32" i="12" s="1"/>
  <c r="F31" i="12"/>
  <c r="F32" i="12" s="1"/>
  <c r="E31" i="12"/>
  <c r="E32" i="12" s="1"/>
  <c r="D31" i="12"/>
  <c r="D32" i="12" s="1"/>
  <c r="C31" i="12"/>
  <c r="C32" i="12" s="1"/>
  <c r="B31" i="12"/>
  <c r="B32" i="12" s="1"/>
  <c r="O24" i="12"/>
  <c r="O25" i="12" s="1"/>
  <c r="N24" i="12"/>
  <c r="N25" i="12" s="1"/>
  <c r="M24" i="12"/>
  <c r="M25" i="12" s="1"/>
  <c r="L24" i="12"/>
  <c r="L25" i="12" s="1"/>
  <c r="K24" i="12"/>
  <c r="K25" i="12" s="1"/>
  <c r="J24" i="12"/>
  <c r="J25" i="12" s="1"/>
  <c r="I24" i="12"/>
  <c r="I25" i="12" s="1"/>
  <c r="H24" i="12"/>
  <c r="H25" i="12" s="1"/>
  <c r="G24" i="12"/>
  <c r="G25" i="12" s="1"/>
  <c r="F24" i="12"/>
  <c r="F25" i="12" s="1"/>
  <c r="E24" i="12"/>
  <c r="E25" i="12" s="1"/>
  <c r="D24" i="12"/>
  <c r="D25" i="12" s="1"/>
  <c r="C24" i="12"/>
  <c r="C25" i="12" s="1"/>
  <c r="B24" i="12"/>
  <c r="B25" i="12" s="1"/>
  <c r="O17" i="12"/>
  <c r="O18" i="12" s="1"/>
  <c r="N17" i="12"/>
  <c r="N18" i="12" s="1"/>
  <c r="M17" i="12"/>
  <c r="M18" i="12" s="1"/>
  <c r="L17" i="12"/>
  <c r="L18" i="12" s="1"/>
  <c r="K17" i="12"/>
  <c r="K18" i="12" s="1"/>
  <c r="J18" i="12"/>
  <c r="I18" i="12"/>
  <c r="H18" i="12"/>
  <c r="G18" i="12"/>
  <c r="F18" i="12"/>
  <c r="E18" i="12"/>
  <c r="D18" i="12"/>
  <c r="C18" i="12"/>
  <c r="O10" i="12"/>
  <c r="O11" i="12" s="1"/>
  <c r="N10" i="12"/>
  <c r="N11" i="12" s="1"/>
  <c r="M10" i="12"/>
  <c r="M11" i="12" s="1"/>
  <c r="L10" i="12"/>
  <c r="L11" i="12" s="1"/>
  <c r="K10" i="12"/>
  <c r="K11" i="12" s="1"/>
  <c r="J10" i="12"/>
  <c r="J11" i="12" s="1"/>
  <c r="I10" i="12"/>
  <c r="I11" i="12" s="1"/>
  <c r="H10" i="12"/>
  <c r="H11" i="12" s="1"/>
  <c r="G10" i="12"/>
  <c r="G11" i="12" s="1"/>
  <c r="F10" i="12"/>
  <c r="F11" i="12" s="1"/>
  <c r="E10" i="12"/>
  <c r="E11" i="12" s="1"/>
  <c r="D10" i="12"/>
  <c r="D11" i="12" s="1"/>
  <c r="O25" i="11"/>
  <c r="O26" i="11" s="1"/>
  <c r="N25" i="11"/>
  <c r="N26" i="11" s="1"/>
  <c r="M25" i="11"/>
  <c r="M26" i="11" s="1"/>
  <c r="L25" i="11"/>
  <c r="L26" i="11" s="1"/>
  <c r="K25" i="11"/>
  <c r="K26" i="11" s="1"/>
  <c r="J25" i="11"/>
  <c r="J26" i="11" s="1"/>
  <c r="I25" i="11"/>
  <c r="I26" i="11" s="1"/>
  <c r="H25" i="11"/>
  <c r="H26" i="11" s="1"/>
  <c r="G25" i="11"/>
  <c r="G26" i="11" s="1"/>
  <c r="F25" i="11"/>
  <c r="F26" i="11" s="1"/>
  <c r="E25" i="11"/>
  <c r="E26" i="11" s="1"/>
  <c r="D25" i="11"/>
  <c r="D26" i="11" s="1"/>
  <c r="C25" i="11"/>
  <c r="C26" i="11" s="1"/>
  <c r="B25" i="11"/>
  <c r="B26" i="11" s="1"/>
  <c r="O18" i="11"/>
  <c r="O19" i="11" s="1"/>
  <c r="N18" i="11"/>
  <c r="N19" i="11" s="1"/>
  <c r="M18" i="11"/>
  <c r="M19" i="11" s="1"/>
  <c r="L18" i="11"/>
  <c r="L19" i="11" s="1"/>
  <c r="K18" i="11"/>
  <c r="K19" i="11" s="1"/>
  <c r="J18" i="11"/>
  <c r="J19" i="11" s="1"/>
  <c r="I18" i="11"/>
  <c r="I19" i="11" s="1"/>
  <c r="H18" i="11"/>
  <c r="H19" i="11" s="1"/>
  <c r="G18" i="11"/>
  <c r="G19" i="11" s="1"/>
  <c r="F18" i="11"/>
  <c r="F19" i="11" s="1"/>
  <c r="E18" i="11"/>
  <c r="E19" i="11" s="1"/>
  <c r="D18" i="11"/>
  <c r="D19" i="11" s="1"/>
  <c r="C18" i="11"/>
  <c r="C19" i="11" s="1"/>
  <c r="B18" i="11"/>
  <c r="B19" i="11" s="1"/>
  <c r="O11" i="11"/>
  <c r="N11" i="11"/>
  <c r="M11" i="11"/>
  <c r="L11" i="11"/>
  <c r="K11" i="11"/>
  <c r="K12" i="11" s="1"/>
  <c r="J11" i="11"/>
  <c r="J12" i="11" s="1"/>
  <c r="I11" i="11"/>
  <c r="I12" i="11" s="1"/>
  <c r="H11" i="11"/>
  <c r="H12" i="11" s="1"/>
  <c r="G11" i="11"/>
  <c r="G12" i="11" s="1"/>
  <c r="F11" i="11"/>
  <c r="F12" i="11" s="1"/>
  <c r="E11" i="11"/>
  <c r="E12" i="11" s="1"/>
  <c r="D11" i="11"/>
  <c r="D12" i="11" s="1"/>
  <c r="C11" i="11"/>
  <c r="C12" i="11" s="1"/>
  <c r="B11" i="11"/>
  <c r="B12" i="11" s="1"/>
  <c r="K41" i="10"/>
  <c r="K42" i="10" s="1"/>
  <c r="K43" i="10" s="1"/>
  <c r="J41" i="10"/>
  <c r="J42" i="10" s="1"/>
  <c r="J43" i="10" s="1"/>
  <c r="I41" i="10"/>
  <c r="I42" i="10" s="1"/>
  <c r="I43" i="10" s="1"/>
  <c r="H41" i="10"/>
  <c r="H42" i="10" s="1"/>
  <c r="H43" i="10" s="1"/>
  <c r="G41" i="10"/>
  <c r="G42" i="10" s="1"/>
  <c r="G43" i="10" s="1"/>
  <c r="F41" i="10"/>
  <c r="F42" i="10" s="1"/>
  <c r="F43" i="10" s="1"/>
  <c r="E41" i="10"/>
  <c r="E42" i="10" s="1"/>
  <c r="E43" i="10" s="1"/>
  <c r="D41" i="10"/>
  <c r="D42" i="10" s="1"/>
  <c r="D43" i="10" s="1"/>
  <c r="C41" i="10"/>
  <c r="C42" i="10" s="1"/>
  <c r="C43" i="10" s="1"/>
  <c r="B42" i="10"/>
  <c r="B43" i="10" s="1"/>
  <c r="O36" i="10"/>
  <c r="O37" i="10" s="1"/>
  <c r="N36" i="10"/>
  <c r="N37" i="10" s="1"/>
  <c r="M36" i="10"/>
  <c r="M37" i="10" s="1"/>
  <c r="L36" i="10"/>
  <c r="L37" i="10" s="1"/>
  <c r="K36" i="10"/>
  <c r="K37" i="10" s="1"/>
  <c r="J36" i="10"/>
  <c r="J37" i="10" s="1"/>
  <c r="I36" i="10"/>
  <c r="I37" i="10" s="1"/>
  <c r="H36" i="10"/>
  <c r="H37" i="10" s="1"/>
  <c r="G36" i="10"/>
  <c r="G37" i="10" s="1"/>
  <c r="F36" i="10"/>
  <c r="F37" i="10" s="1"/>
  <c r="E36" i="10"/>
  <c r="E37" i="10" s="1"/>
  <c r="D36" i="10"/>
  <c r="D37" i="10" s="1"/>
  <c r="C36" i="10"/>
  <c r="C37" i="10" s="1"/>
  <c r="B36" i="10"/>
  <c r="B37" i="10" s="1"/>
  <c r="O29" i="10"/>
  <c r="O30" i="10" s="1"/>
  <c r="N29" i="10"/>
  <c r="N30" i="10" s="1"/>
  <c r="M29" i="10"/>
  <c r="M30" i="10" s="1"/>
  <c r="L29" i="10"/>
  <c r="L30" i="10" s="1"/>
  <c r="K29" i="10"/>
  <c r="K30" i="10" s="1"/>
  <c r="J29" i="10"/>
  <c r="J30" i="10" s="1"/>
  <c r="I29" i="10"/>
  <c r="I30" i="10" s="1"/>
  <c r="H29" i="10"/>
  <c r="H30" i="10" s="1"/>
  <c r="G29" i="10"/>
  <c r="G30" i="10" s="1"/>
  <c r="F29" i="10"/>
  <c r="F30" i="10" s="1"/>
  <c r="E29" i="10"/>
  <c r="E30" i="10" s="1"/>
  <c r="D29" i="10"/>
  <c r="D30" i="10" s="1"/>
  <c r="C29" i="10"/>
  <c r="C30" i="10" s="1"/>
  <c r="B29" i="10"/>
  <c r="B30" i="10" s="1"/>
  <c r="O22" i="10"/>
  <c r="O23" i="10" s="1"/>
  <c r="N22" i="10"/>
  <c r="N23" i="10" s="1"/>
  <c r="M22" i="10"/>
  <c r="M23" i="10" s="1"/>
  <c r="L22" i="10"/>
  <c r="L23" i="10" s="1"/>
  <c r="K22" i="10"/>
  <c r="K23" i="10" s="1"/>
  <c r="J22" i="10"/>
  <c r="J23" i="10" s="1"/>
  <c r="I22" i="10"/>
  <c r="I23" i="10" s="1"/>
  <c r="H22" i="10"/>
  <c r="H23" i="10" s="1"/>
  <c r="G22" i="10"/>
  <c r="G23" i="10" s="1"/>
  <c r="F22" i="10"/>
  <c r="F23" i="10" s="1"/>
  <c r="E22" i="10"/>
  <c r="E23" i="10" s="1"/>
  <c r="D22" i="10"/>
  <c r="D23" i="10" s="1"/>
  <c r="C22" i="10"/>
  <c r="C23" i="10" s="1"/>
  <c r="B22" i="10"/>
  <c r="B23" i="10" s="1"/>
  <c r="O15" i="10"/>
  <c r="O16" i="10" s="1"/>
  <c r="N15" i="10"/>
  <c r="N16" i="10" s="1"/>
  <c r="M15" i="10"/>
  <c r="M16" i="10" s="1"/>
  <c r="L15" i="10"/>
  <c r="L16" i="10" s="1"/>
  <c r="K15" i="10"/>
  <c r="K16" i="10" s="1"/>
  <c r="J15" i="10"/>
  <c r="J16" i="10" s="1"/>
  <c r="I15" i="10"/>
  <c r="I16" i="10" s="1"/>
  <c r="H15" i="10"/>
  <c r="H16" i="10" s="1"/>
  <c r="G15" i="10"/>
  <c r="G16" i="10" s="1"/>
  <c r="F15" i="10"/>
  <c r="F16" i="10" s="1"/>
  <c r="E15" i="10"/>
  <c r="E16" i="10" s="1"/>
  <c r="D15" i="10"/>
  <c r="D16" i="10" s="1"/>
  <c r="C15" i="10"/>
  <c r="C16" i="10" s="1"/>
  <c r="B15" i="10"/>
  <c r="B16" i="10" s="1"/>
  <c r="O9" i="10"/>
  <c r="O10" i="10" s="1"/>
  <c r="N9" i="10"/>
  <c r="N10" i="10" s="1"/>
  <c r="M9" i="10"/>
  <c r="M10" i="10" s="1"/>
  <c r="L9" i="10"/>
  <c r="L10" i="10" s="1"/>
  <c r="K9" i="10"/>
  <c r="K10" i="10" s="1"/>
  <c r="J9" i="10"/>
  <c r="J10" i="10" s="1"/>
  <c r="I9" i="10"/>
  <c r="I10" i="10" s="1"/>
  <c r="H9" i="10"/>
  <c r="H10" i="10" s="1"/>
  <c r="G9" i="10"/>
  <c r="G10" i="10" s="1"/>
  <c r="F9" i="10"/>
  <c r="F10" i="10" s="1"/>
  <c r="E9" i="10"/>
  <c r="E10" i="10" s="1"/>
  <c r="D9" i="10"/>
  <c r="D10" i="10" s="1"/>
  <c r="C9" i="10"/>
  <c r="C10" i="10" s="1"/>
  <c r="B9" i="10"/>
  <c r="B10" i="10" s="1"/>
  <c r="K39" i="9"/>
  <c r="J39" i="9"/>
  <c r="I39" i="9"/>
  <c r="H39" i="9"/>
  <c r="G39" i="9"/>
  <c r="F39" i="9"/>
  <c r="E39" i="9"/>
  <c r="D39" i="9"/>
  <c r="C39" i="9"/>
  <c r="B39" i="9"/>
  <c r="O31" i="9"/>
  <c r="O32" i="9" s="1"/>
  <c r="N31" i="9"/>
  <c r="N32" i="9" s="1"/>
  <c r="M31" i="9"/>
  <c r="M32" i="9" s="1"/>
  <c r="L31" i="9"/>
  <c r="L32" i="9" s="1"/>
  <c r="K31" i="9"/>
  <c r="K32" i="9" s="1"/>
  <c r="J31" i="9"/>
  <c r="J32" i="9" s="1"/>
  <c r="I31" i="9"/>
  <c r="I32" i="9" s="1"/>
  <c r="H31" i="9"/>
  <c r="H32" i="9" s="1"/>
  <c r="G31" i="9"/>
  <c r="G32" i="9" s="1"/>
  <c r="F31" i="9"/>
  <c r="F32" i="9" s="1"/>
  <c r="E31" i="9"/>
  <c r="E32" i="9" s="1"/>
  <c r="D31" i="9"/>
  <c r="D32" i="9" s="1"/>
  <c r="C31" i="9"/>
  <c r="C32" i="9" s="1"/>
  <c r="B31" i="9"/>
  <c r="B32" i="9" s="1"/>
  <c r="O24" i="9"/>
  <c r="O25" i="9" s="1"/>
  <c r="N24" i="9"/>
  <c r="N25" i="9" s="1"/>
  <c r="M24" i="9"/>
  <c r="M25" i="9" s="1"/>
  <c r="L24" i="9"/>
  <c r="L25" i="9" s="1"/>
  <c r="K24" i="9"/>
  <c r="K25" i="9" s="1"/>
  <c r="J24" i="9"/>
  <c r="J25" i="9" s="1"/>
  <c r="I24" i="9"/>
  <c r="I25" i="9" s="1"/>
  <c r="H24" i="9"/>
  <c r="H25" i="9" s="1"/>
  <c r="G24" i="9"/>
  <c r="G25" i="9" s="1"/>
  <c r="F24" i="9"/>
  <c r="F25" i="9" s="1"/>
  <c r="E24" i="9"/>
  <c r="E25" i="9" s="1"/>
  <c r="D24" i="9"/>
  <c r="D25" i="9" s="1"/>
  <c r="C24" i="9"/>
  <c r="C25" i="9" s="1"/>
  <c r="B24" i="9"/>
  <c r="B25" i="9" s="1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O12" i="9"/>
  <c r="O11" i="9"/>
  <c r="N11" i="9"/>
  <c r="M11" i="9"/>
  <c r="L11" i="9"/>
  <c r="K11" i="9"/>
  <c r="K12" i="9" s="1"/>
  <c r="J11" i="9"/>
  <c r="J12" i="9" s="1"/>
  <c r="I11" i="9"/>
  <c r="I12" i="9" s="1"/>
  <c r="H11" i="9"/>
  <c r="H12" i="9" s="1"/>
  <c r="G11" i="9"/>
  <c r="G12" i="9" s="1"/>
  <c r="F11" i="9"/>
  <c r="F12" i="9" s="1"/>
  <c r="E11" i="9"/>
  <c r="E12" i="9" s="1"/>
  <c r="D11" i="9"/>
  <c r="D12" i="9" s="1"/>
  <c r="C11" i="9"/>
  <c r="C12" i="9" s="1"/>
  <c r="B11" i="9"/>
  <c r="B12" i="9" s="1"/>
  <c r="K38" i="8"/>
  <c r="J38" i="8"/>
  <c r="I38" i="8"/>
  <c r="H38" i="8"/>
  <c r="G38" i="8"/>
  <c r="F38" i="8"/>
  <c r="E38" i="8"/>
  <c r="D38" i="8"/>
  <c r="C38" i="8"/>
  <c r="B38" i="8"/>
  <c r="O34" i="8"/>
  <c r="O35" i="8" s="1"/>
  <c r="N34" i="8"/>
  <c r="N35" i="8" s="1"/>
  <c r="M34" i="8"/>
  <c r="M35" i="8" s="1"/>
  <c r="L34" i="8"/>
  <c r="L35" i="8" s="1"/>
  <c r="K34" i="8"/>
  <c r="K35" i="8" s="1"/>
  <c r="J34" i="8"/>
  <c r="J35" i="8" s="1"/>
  <c r="I34" i="8"/>
  <c r="I35" i="8" s="1"/>
  <c r="H34" i="8"/>
  <c r="H35" i="8" s="1"/>
  <c r="G34" i="8"/>
  <c r="G35" i="8" s="1"/>
  <c r="F34" i="8"/>
  <c r="F35" i="8" s="1"/>
  <c r="E34" i="8"/>
  <c r="E35" i="8" s="1"/>
  <c r="D34" i="8"/>
  <c r="D35" i="8" s="1"/>
  <c r="C34" i="8"/>
  <c r="C35" i="8" s="1"/>
  <c r="B34" i="8"/>
  <c r="B35" i="8" s="1"/>
  <c r="O28" i="8"/>
  <c r="O29" i="8" s="1"/>
  <c r="N28" i="8"/>
  <c r="N29" i="8" s="1"/>
  <c r="M28" i="8"/>
  <c r="M29" i="8" s="1"/>
  <c r="L28" i="8"/>
  <c r="L29" i="8" s="1"/>
  <c r="K28" i="8"/>
  <c r="K29" i="8" s="1"/>
  <c r="J28" i="8"/>
  <c r="J29" i="8" s="1"/>
  <c r="I28" i="8"/>
  <c r="I29" i="8" s="1"/>
  <c r="H28" i="8"/>
  <c r="H29" i="8" s="1"/>
  <c r="G28" i="8"/>
  <c r="G29" i="8" s="1"/>
  <c r="F28" i="8"/>
  <c r="F29" i="8" s="1"/>
  <c r="E28" i="8"/>
  <c r="E29" i="8" s="1"/>
  <c r="D28" i="8"/>
  <c r="D29" i="8" s="1"/>
  <c r="C28" i="8"/>
  <c r="C29" i="8" s="1"/>
  <c r="B28" i="8"/>
  <c r="B29" i="8" s="1"/>
  <c r="O21" i="8"/>
  <c r="O22" i="8" s="1"/>
  <c r="N21" i="8"/>
  <c r="N22" i="8" s="1"/>
  <c r="M21" i="8"/>
  <c r="M22" i="8" s="1"/>
  <c r="L21" i="8"/>
  <c r="L22" i="8" s="1"/>
  <c r="K21" i="8"/>
  <c r="K22" i="8" s="1"/>
  <c r="J21" i="8"/>
  <c r="J22" i="8" s="1"/>
  <c r="I21" i="8"/>
  <c r="I22" i="8" s="1"/>
  <c r="H21" i="8"/>
  <c r="H22" i="8" s="1"/>
  <c r="G21" i="8"/>
  <c r="G22" i="8" s="1"/>
  <c r="F21" i="8"/>
  <c r="F22" i="8" s="1"/>
  <c r="E21" i="8"/>
  <c r="E22" i="8" s="1"/>
  <c r="D21" i="8"/>
  <c r="D22" i="8" s="1"/>
  <c r="C21" i="8"/>
  <c r="C22" i="8" s="1"/>
  <c r="B21" i="8"/>
  <c r="B22" i="8" s="1"/>
  <c r="O14" i="8"/>
  <c r="O15" i="8" s="1"/>
  <c r="N14" i="8"/>
  <c r="N15" i="8" s="1"/>
  <c r="M14" i="8"/>
  <c r="M15" i="8" s="1"/>
  <c r="L14" i="8"/>
  <c r="L15" i="8" s="1"/>
  <c r="K14" i="8"/>
  <c r="K15" i="8" s="1"/>
  <c r="J14" i="8"/>
  <c r="J15" i="8" s="1"/>
  <c r="I14" i="8"/>
  <c r="I15" i="8" s="1"/>
  <c r="H14" i="8"/>
  <c r="H15" i="8" s="1"/>
  <c r="G14" i="8"/>
  <c r="G15" i="8" s="1"/>
  <c r="F14" i="8"/>
  <c r="F15" i="8" s="1"/>
  <c r="E14" i="8"/>
  <c r="E15" i="8" s="1"/>
  <c r="D14" i="8"/>
  <c r="D15" i="8" s="1"/>
  <c r="C14" i="8"/>
  <c r="C15" i="8" s="1"/>
  <c r="B14" i="8"/>
  <c r="B15" i="8" s="1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K41" i="7"/>
  <c r="J41" i="7"/>
  <c r="I41" i="7"/>
  <c r="H41" i="7"/>
  <c r="G41" i="7"/>
  <c r="F41" i="7"/>
  <c r="E41" i="7"/>
  <c r="D41" i="7"/>
  <c r="C41" i="7"/>
  <c r="B41" i="7"/>
  <c r="O34" i="7"/>
  <c r="O35" i="7" s="1"/>
  <c r="N34" i="7"/>
  <c r="N35" i="7" s="1"/>
  <c r="M34" i="7"/>
  <c r="M35" i="7" s="1"/>
  <c r="L34" i="7"/>
  <c r="L35" i="7" s="1"/>
  <c r="K34" i="7"/>
  <c r="K35" i="7" s="1"/>
  <c r="J34" i="7"/>
  <c r="J35" i="7" s="1"/>
  <c r="I34" i="7"/>
  <c r="I35" i="7" s="1"/>
  <c r="H34" i="7"/>
  <c r="H35" i="7" s="1"/>
  <c r="G34" i="7"/>
  <c r="G35" i="7" s="1"/>
  <c r="F34" i="7"/>
  <c r="F35" i="7" s="1"/>
  <c r="E34" i="7"/>
  <c r="E35" i="7" s="1"/>
  <c r="D34" i="7"/>
  <c r="D35" i="7" s="1"/>
  <c r="C34" i="7"/>
  <c r="C35" i="7" s="1"/>
  <c r="B34" i="7"/>
  <c r="B35" i="7" s="1"/>
  <c r="O27" i="7"/>
  <c r="O28" i="7" s="1"/>
  <c r="N27" i="7"/>
  <c r="N28" i="7" s="1"/>
  <c r="M27" i="7"/>
  <c r="M28" i="7" s="1"/>
  <c r="L27" i="7"/>
  <c r="L28" i="7" s="1"/>
  <c r="K27" i="7"/>
  <c r="K28" i="7" s="1"/>
  <c r="J27" i="7"/>
  <c r="J28" i="7" s="1"/>
  <c r="I27" i="7"/>
  <c r="I28" i="7" s="1"/>
  <c r="H27" i="7"/>
  <c r="H28" i="7" s="1"/>
  <c r="G27" i="7"/>
  <c r="G28" i="7" s="1"/>
  <c r="F27" i="7"/>
  <c r="F28" i="7" s="1"/>
  <c r="E27" i="7"/>
  <c r="E28" i="7" s="1"/>
  <c r="D27" i="7"/>
  <c r="D28" i="7" s="1"/>
  <c r="C27" i="7"/>
  <c r="C28" i="7" s="1"/>
  <c r="B27" i="7"/>
  <c r="B28" i="7" s="1"/>
  <c r="O20" i="7"/>
  <c r="O21" i="7" s="1"/>
  <c r="N20" i="7"/>
  <c r="N21" i="7" s="1"/>
  <c r="M20" i="7"/>
  <c r="M21" i="7" s="1"/>
  <c r="L20" i="7"/>
  <c r="L21" i="7" s="1"/>
  <c r="K20" i="7"/>
  <c r="K21" i="7" s="1"/>
  <c r="J20" i="7"/>
  <c r="J21" i="7" s="1"/>
  <c r="I20" i="7"/>
  <c r="I21" i="7" s="1"/>
  <c r="H20" i="7"/>
  <c r="H21" i="7" s="1"/>
  <c r="G20" i="7"/>
  <c r="G21" i="7" s="1"/>
  <c r="F20" i="7"/>
  <c r="F21" i="7" s="1"/>
  <c r="E20" i="7"/>
  <c r="E21" i="7" s="1"/>
  <c r="D20" i="7"/>
  <c r="D21" i="7" s="1"/>
  <c r="C20" i="7"/>
  <c r="C21" i="7" s="1"/>
  <c r="O13" i="7"/>
  <c r="N13" i="7"/>
  <c r="N14" i="7" s="1"/>
  <c r="M13" i="7"/>
  <c r="M14" i="7" s="1"/>
  <c r="L13" i="7"/>
  <c r="L14" i="7" s="1"/>
  <c r="K13" i="7"/>
  <c r="K14" i="7" s="1"/>
  <c r="O14" i="7" s="1"/>
  <c r="J13" i="7"/>
  <c r="J14" i="7" s="1"/>
  <c r="I13" i="7"/>
  <c r="I14" i="7" s="1"/>
  <c r="H13" i="7"/>
  <c r="H14" i="7" s="1"/>
  <c r="G13" i="7"/>
  <c r="G14" i="7" s="1"/>
  <c r="F13" i="7"/>
  <c r="F14" i="7" s="1"/>
  <c r="E13" i="7"/>
  <c r="E14" i="7" s="1"/>
  <c r="D13" i="7"/>
  <c r="D14" i="7" s="1"/>
  <c r="C13" i="7"/>
  <c r="C14" i="7" s="1"/>
  <c r="O7" i="7"/>
  <c r="N7" i="7"/>
  <c r="N8" i="7" s="1"/>
  <c r="M7" i="7"/>
  <c r="M8" i="7" s="1"/>
  <c r="L7" i="7"/>
  <c r="L8" i="7" s="1"/>
  <c r="K7" i="7"/>
  <c r="K8" i="7" s="1"/>
  <c r="J7" i="7"/>
  <c r="J8" i="7" s="1"/>
  <c r="I7" i="7"/>
  <c r="I8" i="7" s="1"/>
  <c r="H7" i="7"/>
  <c r="H8" i="7" s="1"/>
  <c r="G7" i="7"/>
  <c r="G8" i="7" s="1"/>
  <c r="F7" i="7"/>
  <c r="F8" i="7" s="1"/>
  <c r="E7" i="7"/>
  <c r="E8" i="7" s="1"/>
  <c r="D7" i="7"/>
  <c r="D8" i="7" s="1"/>
  <c r="C7" i="7"/>
  <c r="C8" i="7" s="1"/>
  <c r="B7" i="7"/>
  <c r="B8" i="7" s="1"/>
  <c r="O41" i="6"/>
  <c r="N41" i="6"/>
  <c r="M41" i="6"/>
  <c r="L41" i="6"/>
  <c r="K41" i="6"/>
  <c r="K42" i="6" s="1"/>
  <c r="K43" i="6" s="1"/>
  <c r="J41" i="6"/>
  <c r="J42" i="6" s="1"/>
  <c r="J43" i="6" s="1"/>
  <c r="I41" i="6"/>
  <c r="H41" i="6"/>
  <c r="G41" i="6"/>
  <c r="F41" i="6"/>
  <c r="E41" i="6"/>
  <c r="D41" i="6"/>
  <c r="C41" i="6"/>
  <c r="O36" i="6"/>
  <c r="O37" i="6" s="1"/>
  <c r="N36" i="6"/>
  <c r="N37" i="6" s="1"/>
  <c r="M36" i="6"/>
  <c r="M37" i="6" s="1"/>
  <c r="L36" i="6"/>
  <c r="L37" i="6" s="1"/>
  <c r="K36" i="6"/>
  <c r="K37" i="6" s="1"/>
  <c r="J36" i="6"/>
  <c r="J37" i="6" s="1"/>
  <c r="I36" i="6"/>
  <c r="I37" i="6" s="1"/>
  <c r="H36" i="6"/>
  <c r="H37" i="6" s="1"/>
  <c r="G36" i="6"/>
  <c r="G37" i="6" s="1"/>
  <c r="F36" i="6"/>
  <c r="F37" i="6" s="1"/>
  <c r="E36" i="6"/>
  <c r="E37" i="6" s="1"/>
  <c r="D36" i="6"/>
  <c r="D37" i="6" s="1"/>
  <c r="C36" i="6"/>
  <c r="C37" i="6" s="1"/>
  <c r="O32" i="6"/>
  <c r="O33" i="6" s="1"/>
  <c r="N32" i="6"/>
  <c r="N33" i="6" s="1"/>
  <c r="M32" i="6"/>
  <c r="M33" i="6" s="1"/>
  <c r="L32" i="6"/>
  <c r="L33" i="6" s="1"/>
  <c r="K32" i="6"/>
  <c r="K33" i="6" s="1"/>
  <c r="J32" i="6"/>
  <c r="J33" i="6" s="1"/>
  <c r="I32" i="6"/>
  <c r="I33" i="6" s="1"/>
  <c r="H32" i="6"/>
  <c r="H33" i="6" s="1"/>
  <c r="G32" i="6"/>
  <c r="G33" i="6" s="1"/>
  <c r="F32" i="6"/>
  <c r="F33" i="6" s="1"/>
  <c r="E32" i="6"/>
  <c r="E33" i="6" s="1"/>
  <c r="D32" i="6"/>
  <c r="D33" i="6" s="1"/>
  <c r="C32" i="6"/>
  <c r="C33" i="6" s="1"/>
  <c r="B32" i="6"/>
  <c r="B33" i="6" s="1"/>
  <c r="O25" i="6"/>
  <c r="O26" i="6" s="1"/>
  <c r="N25" i="6"/>
  <c r="N26" i="6" s="1"/>
  <c r="M25" i="6"/>
  <c r="M26" i="6" s="1"/>
  <c r="L25" i="6"/>
  <c r="L26" i="6" s="1"/>
  <c r="K25" i="6"/>
  <c r="K26" i="6" s="1"/>
  <c r="J25" i="6"/>
  <c r="J26" i="6" s="1"/>
  <c r="I25" i="6"/>
  <c r="I26" i="6" s="1"/>
  <c r="H25" i="6"/>
  <c r="H26" i="6" s="1"/>
  <c r="G25" i="6"/>
  <c r="G26" i="6" s="1"/>
  <c r="F25" i="6"/>
  <c r="F26" i="6" s="1"/>
  <c r="E25" i="6"/>
  <c r="E26" i="6" s="1"/>
  <c r="D25" i="6"/>
  <c r="D26" i="6" s="1"/>
  <c r="C26" i="6"/>
  <c r="O18" i="6"/>
  <c r="O19" i="6" s="1"/>
  <c r="N18" i="6"/>
  <c r="N19" i="6" s="1"/>
  <c r="M18" i="6"/>
  <c r="M19" i="6" s="1"/>
  <c r="L18" i="6"/>
  <c r="L19" i="6" s="1"/>
  <c r="K18" i="6"/>
  <c r="K19" i="6" s="1"/>
  <c r="J18" i="6"/>
  <c r="J19" i="6" s="1"/>
  <c r="I18" i="6"/>
  <c r="I19" i="6" s="1"/>
  <c r="H18" i="6"/>
  <c r="H19" i="6" s="1"/>
  <c r="G18" i="6"/>
  <c r="G19" i="6" s="1"/>
  <c r="F18" i="6"/>
  <c r="F19" i="6" s="1"/>
  <c r="E18" i="6"/>
  <c r="E19" i="6" s="1"/>
  <c r="D18" i="6"/>
  <c r="D19" i="6" s="1"/>
  <c r="C18" i="6"/>
  <c r="C19" i="6" s="1"/>
  <c r="B19" i="6"/>
  <c r="J37" i="5"/>
  <c r="J38" i="5" s="1"/>
  <c r="B37" i="5"/>
  <c r="B38" i="5" s="1"/>
  <c r="K36" i="5"/>
  <c r="K37" i="5" s="1"/>
  <c r="K38" i="5" s="1"/>
  <c r="J36" i="5"/>
  <c r="I36" i="5"/>
  <c r="I37" i="5" s="1"/>
  <c r="I38" i="5" s="1"/>
  <c r="H36" i="5"/>
  <c r="H37" i="5" s="1"/>
  <c r="H38" i="5" s="1"/>
  <c r="G36" i="5"/>
  <c r="G37" i="5" s="1"/>
  <c r="G38" i="5" s="1"/>
  <c r="F36" i="5"/>
  <c r="F37" i="5" s="1"/>
  <c r="F38" i="5" s="1"/>
  <c r="E36" i="5"/>
  <c r="E37" i="5" s="1"/>
  <c r="E38" i="5" s="1"/>
  <c r="D36" i="5"/>
  <c r="D37" i="5" s="1"/>
  <c r="D38" i="5" s="1"/>
  <c r="C36" i="5"/>
  <c r="C37" i="5" s="1"/>
  <c r="C38" i="5" s="1"/>
  <c r="B36" i="5"/>
  <c r="O32" i="5"/>
  <c r="O33" i="5" s="1"/>
  <c r="N32" i="5"/>
  <c r="N33" i="5" s="1"/>
  <c r="M32" i="5"/>
  <c r="M33" i="5" s="1"/>
  <c r="L32" i="5"/>
  <c r="L33" i="5" s="1"/>
  <c r="K32" i="5"/>
  <c r="K33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32" i="5"/>
  <c r="C33" i="5" s="1"/>
  <c r="B32" i="5"/>
  <c r="B33" i="5" s="1"/>
  <c r="O25" i="5"/>
  <c r="O26" i="5" s="1"/>
  <c r="N25" i="5"/>
  <c r="N26" i="5" s="1"/>
  <c r="M25" i="5"/>
  <c r="M26" i="5" s="1"/>
  <c r="L25" i="5"/>
  <c r="L26" i="5" s="1"/>
  <c r="K25" i="5"/>
  <c r="K26" i="5" s="1"/>
  <c r="J25" i="5"/>
  <c r="J26" i="5" s="1"/>
  <c r="I25" i="5"/>
  <c r="I26" i="5" s="1"/>
  <c r="H25" i="5"/>
  <c r="H26" i="5" s="1"/>
  <c r="G25" i="5"/>
  <c r="G26" i="5" s="1"/>
  <c r="F25" i="5"/>
  <c r="F26" i="5" s="1"/>
  <c r="E25" i="5"/>
  <c r="E26" i="5" s="1"/>
  <c r="D25" i="5"/>
  <c r="D26" i="5" s="1"/>
  <c r="C25" i="5"/>
  <c r="C26" i="5" s="1"/>
  <c r="B25" i="5"/>
  <c r="B26" i="5" s="1"/>
  <c r="I19" i="5"/>
  <c r="O18" i="5"/>
  <c r="O19" i="5" s="1"/>
  <c r="N18" i="5"/>
  <c r="N19" i="5" s="1"/>
  <c r="M18" i="5"/>
  <c r="M19" i="5" s="1"/>
  <c r="L18" i="5"/>
  <c r="L19" i="5" s="1"/>
  <c r="K18" i="5"/>
  <c r="K19" i="5" s="1"/>
  <c r="J18" i="5"/>
  <c r="J19" i="5" s="1"/>
  <c r="I18" i="5"/>
  <c r="H18" i="5"/>
  <c r="H19" i="5" s="1"/>
  <c r="G18" i="5"/>
  <c r="G19" i="5" s="1"/>
  <c r="F18" i="5"/>
  <c r="F19" i="5" s="1"/>
  <c r="E18" i="5"/>
  <c r="E19" i="5" s="1"/>
  <c r="D18" i="5"/>
  <c r="D19" i="5" s="1"/>
  <c r="C18" i="5"/>
  <c r="C19" i="5" s="1"/>
  <c r="B18" i="5"/>
  <c r="B19" i="5" s="1"/>
  <c r="J12" i="5"/>
  <c r="B12" i="5"/>
  <c r="O11" i="5"/>
  <c r="O36" i="5" s="1"/>
  <c r="O37" i="5" s="1"/>
  <c r="O38" i="5" s="1"/>
  <c r="N11" i="5"/>
  <c r="M11" i="5"/>
  <c r="M36" i="5" s="1"/>
  <c r="M37" i="5" s="1"/>
  <c r="M38" i="5" s="1"/>
  <c r="L11" i="5"/>
  <c r="L12" i="5" s="1"/>
  <c r="K11" i="5"/>
  <c r="K12" i="5" s="1"/>
  <c r="J11" i="5"/>
  <c r="I11" i="5"/>
  <c r="I12" i="5" s="1"/>
  <c r="H11" i="5"/>
  <c r="H12" i="5" s="1"/>
  <c r="G11" i="5"/>
  <c r="G12" i="5" s="1"/>
  <c r="F11" i="5"/>
  <c r="F12" i="5" s="1"/>
  <c r="E11" i="5"/>
  <c r="E12" i="5" s="1"/>
  <c r="D11" i="5"/>
  <c r="D12" i="5" s="1"/>
  <c r="C11" i="5"/>
  <c r="C12" i="5" s="1"/>
  <c r="B11" i="5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O35" i="4"/>
  <c r="O36" i="4" s="1"/>
  <c r="N35" i="4"/>
  <c r="N36" i="4" s="1"/>
  <c r="M35" i="4"/>
  <c r="M36" i="4" s="1"/>
  <c r="L35" i="4"/>
  <c r="L36" i="4" s="1"/>
  <c r="K35" i="4"/>
  <c r="K36" i="4" s="1"/>
  <c r="J35" i="4"/>
  <c r="J36" i="4" s="1"/>
  <c r="I35" i="4"/>
  <c r="I36" i="4" s="1"/>
  <c r="H35" i="4"/>
  <c r="H36" i="4" s="1"/>
  <c r="G35" i="4"/>
  <c r="G36" i="4" s="1"/>
  <c r="F35" i="4"/>
  <c r="F36" i="4" s="1"/>
  <c r="E35" i="4"/>
  <c r="E36" i="4" s="1"/>
  <c r="D35" i="4"/>
  <c r="D36" i="4" s="1"/>
  <c r="C35" i="4"/>
  <c r="C36" i="4" s="1"/>
  <c r="B35" i="4"/>
  <c r="B36" i="4" s="1"/>
  <c r="O28" i="4"/>
  <c r="O29" i="4" s="1"/>
  <c r="N28" i="4"/>
  <c r="N29" i="4" s="1"/>
  <c r="M28" i="4"/>
  <c r="M29" i="4" s="1"/>
  <c r="L28" i="4"/>
  <c r="L29" i="4" s="1"/>
  <c r="K28" i="4"/>
  <c r="K29" i="4" s="1"/>
  <c r="J28" i="4"/>
  <c r="J29" i="4" s="1"/>
  <c r="I28" i="4"/>
  <c r="I29" i="4" s="1"/>
  <c r="H28" i="4"/>
  <c r="H29" i="4" s="1"/>
  <c r="G28" i="4"/>
  <c r="G29" i="4" s="1"/>
  <c r="F28" i="4"/>
  <c r="F29" i="4" s="1"/>
  <c r="E28" i="4"/>
  <c r="E29" i="4" s="1"/>
  <c r="D28" i="4"/>
  <c r="D29" i="4" s="1"/>
  <c r="C28" i="4"/>
  <c r="C29" i="4" s="1"/>
  <c r="B28" i="4"/>
  <c r="B29" i="4" s="1"/>
  <c r="O21" i="4"/>
  <c r="O22" i="4" s="1"/>
  <c r="N21" i="4"/>
  <c r="N22" i="4" s="1"/>
  <c r="M21" i="4"/>
  <c r="M22" i="4" s="1"/>
  <c r="L21" i="4"/>
  <c r="L22" i="4" s="1"/>
  <c r="K21" i="4"/>
  <c r="K22" i="4" s="1"/>
  <c r="J21" i="4"/>
  <c r="J22" i="4" s="1"/>
  <c r="I21" i="4"/>
  <c r="I22" i="4" s="1"/>
  <c r="H21" i="4"/>
  <c r="H22" i="4" s="1"/>
  <c r="G21" i="4"/>
  <c r="G22" i="4" s="1"/>
  <c r="F21" i="4"/>
  <c r="F22" i="4" s="1"/>
  <c r="E21" i="4"/>
  <c r="E22" i="4" s="1"/>
  <c r="D21" i="4"/>
  <c r="D22" i="4" s="1"/>
  <c r="C21" i="4"/>
  <c r="C22" i="4" s="1"/>
  <c r="B21" i="4"/>
  <c r="B22" i="4" s="1"/>
  <c r="O14" i="4"/>
  <c r="O15" i="4" s="1"/>
  <c r="N14" i="4"/>
  <c r="N15" i="4" s="1"/>
  <c r="M14" i="4"/>
  <c r="M15" i="4" s="1"/>
  <c r="L14" i="4"/>
  <c r="L15" i="4" s="1"/>
  <c r="K14" i="4"/>
  <c r="K15" i="4" s="1"/>
  <c r="J14" i="4"/>
  <c r="J15" i="4" s="1"/>
  <c r="I14" i="4"/>
  <c r="I15" i="4" s="1"/>
  <c r="H14" i="4"/>
  <c r="H15" i="4" s="1"/>
  <c r="G14" i="4"/>
  <c r="G15" i="4" s="1"/>
  <c r="F14" i="4"/>
  <c r="F15" i="4" s="1"/>
  <c r="E14" i="4"/>
  <c r="E15" i="4" s="1"/>
  <c r="D14" i="4"/>
  <c r="D15" i="4" s="1"/>
  <c r="C14" i="4"/>
  <c r="C15" i="4" s="1"/>
  <c r="B14" i="4"/>
  <c r="B15" i="4" s="1"/>
  <c r="O7" i="4"/>
  <c r="O8" i="4" s="1"/>
  <c r="N7" i="4"/>
  <c r="N8" i="4" s="1"/>
  <c r="M7" i="4"/>
  <c r="M8" i="4" s="1"/>
  <c r="L7" i="4"/>
  <c r="L8" i="4" s="1"/>
  <c r="K7" i="4"/>
  <c r="K8" i="4" s="1"/>
  <c r="J7" i="4"/>
  <c r="J8" i="4" s="1"/>
  <c r="I7" i="4"/>
  <c r="I8" i="4" s="1"/>
  <c r="H7" i="4"/>
  <c r="H8" i="4" s="1"/>
  <c r="G7" i="4"/>
  <c r="G8" i="4" s="1"/>
  <c r="F7" i="4"/>
  <c r="F8" i="4" s="1"/>
  <c r="E7" i="4"/>
  <c r="E8" i="4" s="1"/>
  <c r="D7" i="4"/>
  <c r="D8" i="4" s="1"/>
  <c r="C7" i="4"/>
  <c r="C8" i="4" s="1"/>
  <c r="B7" i="4"/>
  <c r="B8" i="4" s="1"/>
  <c r="E42" i="12" l="1"/>
  <c r="E43" i="12" s="1"/>
  <c r="I43" i="12"/>
  <c r="I42" i="12"/>
  <c r="M42" i="12"/>
  <c r="M43" i="12" s="1"/>
  <c r="B43" i="12"/>
  <c r="B42" i="12"/>
  <c r="F42" i="12"/>
  <c r="F43" i="12" s="1"/>
  <c r="J43" i="12"/>
  <c r="J42" i="12"/>
  <c r="N42" i="12"/>
  <c r="N43" i="12" s="1"/>
  <c r="C43" i="12"/>
  <c r="C42" i="12"/>
  <c r="G42" i="12"/>
  <c r="G43" i="12" s="1"/>
  <c r="K43" i="12"/>
  <c r="K42" i="12"/>
  <c r="O42" i="12"/>
  <c r="O43" i="12" s="1"/>
  <c r="D43" i="12"/>
  <c r="D42" i="12"/>
  <c r="H42" i="12"/>
  <c r="H43" i="12" s="1"/>
  <c r="L43" i="12"/>
  <c r="L42" i="12"/>
  <c r="C42" i="4"/>
  <c r="C41" i="4"/>
  <c r="D41" i="4"/>
  <c r="D42" i="4" s="1"/>
  <c r="H42" i="4"/>
  <c r="H41" i="4"/>
  <c r="N36" i="5"/>
  <c r="N37" i="5" s="1"/>
  <c r="N38" i="5" s="1"/>
  <c r="N12" i="5"/>
  <c r="F43" i="6"/>
  <c r="F42" i="6"/>
  <c r="N43" i="6"/>
  <c r="N42" i="6"/>
  <c r="D40" i="8"/>
  <c r="D39" i="8"/>
  <c r="H40" i="8"/>
  <c r="H39" i="8"/>
  <c r="E42" i="4"/>
  <c r="E41" i="4"/>
  <c r="I42" i="4"/>
  <c r="I41" i="4"/>
  <c r="M42" i="4"/>
  <c r="M41" i="4"/>
  <c r="C43" i="6"/>
  <c r="C42" i="6"/>
  <c r="G43" i="6"/>
  <c r="G42" i="6"/>
  <c r="O43" i="6"/>
  <c r="O42" i="6"/>
  <c r="E40" i="8"/>
  <c r="E39" i="8"/>
  <c r="I40" i="8"/>
  <c r="I39" i="8"/>
  <c r="B42" i="4"/>
  <c r="B41" i="4"/>
  <c r="F42" i="4"/>
  <c r="F41" i="4"/>
  <c r="J42" i="4"/>
  <c r="J41" i="4"/>
  <c r="N42" i="4"/>
  <c r="N41" i="4"/>
  <c r="D43" i="6"/>
  <c r="D42" i="6"/>
  <c r="H43" i="6"/>
  <c r="H42" i="6"/>
  <c r="L43" i="6"/>
  <c r="L42" i="6"/>
  <c r="B40" i="8"/>
  <c r="B39" i="8"/>
  <c r="F40" i="8"/>
  <c r="F39" i="8"/>
  <c r="J40" i="8"/>
  <c r="J39" i="8"/>
  <c r="G42" i="4"/>
  <c r="G41" i="4"/>
  <c r="K42" i="4"/>
  <c r="K41" i="4"/>
  <c r="O42" i="4"/>
  <c r="O41" i="4"/>
  <c r="M12" i="5"/>
  <c r="E42" i="6"/>
  <c r="E43" i="6" s="1"/>
  <c r="I42" i="6"/>
  <c r="I43" i="6" s="1"/>
  <c r="M42" i="6"/>
  <c r="M43" i="6" s="1"/>
  <c r="C39" i="8"/>
  <c r="C40" i="8" s="1"/>
  <c r="G39" i="8"/>
  <c r="G40" i="8" s="1"/>
  <c r="K39" i="8"/>
  <c r="K40" i="8" s="1"/>
  <c r="M12" i="11"/>
  <c r="N12" i="11"/>
  <c r="O12" i="11"/>
  <c r="L12" i="11"/>
  <c r="L41" i="4"/>
  <c r="L42" i="4" s="1"/>
  <c r="O41" i="10"/>
  <c r="O42" i="10" s="1"/>
  <c r="O43" i="10" s="1"/>
  <c r="L41" i="10"/>
  <c r="L42" i="10" s="1"/>
  <c r="L43" i="10" s="1"/>
  <c r="M41" i="10"/>
  <c r="M42" i="10" s="1"/>
  <c r="M43" i="10" s="1"/>
  <c r="N41" i="10"/>
  <c r="N42" i="10" s="1"/>
  <c r="N43" i="10" s="1"/>
  <c r="O39" i="9"/>
  <c r="N39" i="9"/>
  <c r="M39" i="9"/>
  <c r="L39" i="9"/>
  <c r="L12" i="9"/>
  <c r="O38" i="8"/>
  <c r="M38" i="8"/>
  <c r="L38" i="8"/>
  <c r="N38" i="8"/>
  <c r="O41" i="7"/>
  <c r="O8" i="7"/>
  <c r="N41" i="7"/>
  <c r="M41" i="7"/>
  <c r="L41" i="7"/>
  <c r="M12" i="9"/>
  <c r="N12" i="9"/>
  <c r="L36" i="5"/>
  <c r="L37" i="5" s="1"/>
  <c r="L38" i="5" s="1"/>
  <c r="O12" i="5"/>
  <c r="M40" i="8" l="1"/>
  <c r="M39" i="8"/>
  <c r="L39" i="8"/>
  <c r="L40" i="8" s="1"/>
  <c r="O40" i="8"/>
  <c r="O39" i="8"/>
  <c r="N39" i="8"/>
  <c r="N40" i="8" s="1"/>
  <c r="B33" i="11"/>
  <c r="B42" i="11"/>
  <c r="C33" i="11"/>
  <c r="C42" i="11"/>
  <c r="E42" i="11"/>
  <c r="H42" i="11"/>
  <c r="I42" i="11"/>
  <c r="G42" i="11"/>
  <c r="F42" i="11"/>
  <c r="D42" i="11"/>
  <c r="K42" i="11"/>
  <c r="J42" i="11"/>
  <c r="L33" i="11"/>
  <c r="L42" i="11"/>
  <c r="N42" i="11"/>
  <c r="M42" i="11"/>
  <c r="O42" i="11"/>
</calcChain>
</file>

<file path=xl/sharedStrings.xml><?xml version="1.0" encoding="utf-8"?>
<sst xmlns="http://schemas.openxmlformats.org/spreadsheetml/2006/main" count="397" uniqueCount="41">
  <si>
    <t>CBSI DAILY MIDRATES FOR JANUARY 2015</t>
  </si>
  <si>
    <t xml:space="preserve">  Buy &amp; Sell Rates for USD and AUD</t>
  </si>
  <si>
    <t xml:space="preserve">              USD</t>
  </si>
  <si>
    <t xml:space="preserve">            AUD</t>
  </si>
  <si>
    <t>DATE</t>
  </si>
  <si>
    <t>AUD</t>
  </si>
  <si>
    <t>DM</t>
  </si>
  <si>
    <t>EUR</t>
  </si>
  <si>
    <t>KRW</t>
  </si>
  <si>
    <t>NZD</t>
  </si>
  <si>
    <t>SDR</t>
  </si>
  <si>
    <t>SGD</t>
  </si>
  <si>
    <t>STG</t>
  </si>
  <si>
    <t>USD</t>
  </si>
  <si>
    <t>YEN</t>
  </si>
  <si>
    <t xml:space="preserve">      Buy</t>
  </si>
  <si>
    <t xml:space="preserve">     Sell</t>
  </si>
  <si>
    <t>Buy</t>
  </si>
  <si>
    <t>Sell</t>
  </si>
  <si>
    <t>Weekly Total</t>
  </si>
  <si>
    <t>Weekly Ave.</t>
  </si>
  <si>
    <t>142..00809</t>
  </si>
  <si>
    <t>MONTHLY EXCHANGE RATE SUMMARY</t>
  </si>
  <si>
    <t>TOTAL</t>
  </si>
  <si>
    <t>AVE/MONTH</t>
  </si>
  <si>
    <t>SI EQUIV.</t>
  </si>
  <si>
    <t>CBSI DAILY MIDRATES FOR FEBRUARY 2015</t>
  </si>
  <si>
    <t xml:space="preserve"> Buy &amp; Sell Rates for USD and AUD</t>
  </si>
  <si>
    <t xml:space="preserve">       Buy &amp; Sell Rates for USD and AUD</t>
  </si>
  <si>
    <t>CBSI DAILY MIDRATES FOR APRIL 2015</t>
  </si>
  <si>
    <t>CBSI DAILY MIDRATES FOR MAY 2015</t>
  </si>
  <si>
    <t>CBSI DAILY MIDRATES FOR July  2015</t>
  </si>
  <si>
    <t>CBSI DAILY MIDRATES FOR August 2015</t>
  </si>
  <si>
    <t>CBSI DAILY MIDRATES FOR SEPTEMBER  2015</t>
  </si>
  <si>
    <t>CBSI DAILY MIDRATES FOR OCTOBER  2015</t>
  </si>
  <si>
    <t>CBSI DAILY MIDRATES FOR NOVEMBER  2015</t>
  </si>
  <si>
    <t>CBSI DAILY MIDRATES FOR DECEMBER 2015</t>
  </si>
  <si>
    <t>CBSI DAILY MIDRATES FOR MARCH 2015</t>
  </si>
  <si>
    <t>CBSI DAILY MIDRATES FOR JUNE 2015</t>
  </si>
  <si>
    <t>Weekly Average</t>
  </si>
  <si>
    <t>14.89.43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</si>
</sst>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Footlight MT Light"/>
      <family val="1"/>
    </font>
    <font>
      <b/>
      <u/>
      <sz val="18"/>
      <color theme="5"/>
      <name val="Footlight MT Light"/>
      <family val="1"/>
    </font>
    <font>
      <sz val="11"/>
      <color theme="5"/>
      <name val="Footlight MT Light"/>
      <family val="1"/>
    </font>
    <font>
      <sz val="9"/>
      <color theme="1"/>
      <name val="Footlight MT Light"/>
      <family val="1"/>
    </font>
    <font>
      <b/>
      <sz val="11"/>
      <color rgb="FFFF0000"/>
      <name val="Footlight MT Light"/>
      <family val="1"/>
    </font>
    <font>
      <sz val="9"/>
      <color rgb="FFFF0000"/>
      <name val="Footlight MT Light"/>
      <family val="1"/>
    </font>
    <font>
      <sz val="10"/>
      <color theme="1"/>
      <name val="Footlight MT Light"/>
      <family val="1"/>
    </font>
    <font>
      <b/>
      <sz val="10"/>
      <color theme="1"/>
      <name val="Footlight MT Light"/>
      <family val="1"/>
    </font>
    <font>
      <sz val="8"/>
      <color theme="1"/>
      <name val="Footlight MT Light"/>
      <family val="1"/>
    </font>
    <font>
      <sz val="8"/>
      <name val="Footlight MT Light"/>
      <family val="1"/>
    </font>
    <font>
      <b/>
      <sz val="8"/>
      <color theme="9" tint="-0.249977111117893"/>
      <name val="Footlight MT Light"/>
      <family val="1"/>
    </font>
    <font>
      <b/>
      <sz val="16"/>
      <color theme="9" tint="-0.249977111117893"/>
      <name val="Footlight MT Light"/>
      <family val="1"/>
    </font>
    <font>
      <b/>
      <u/>
      <sz val="18"/>
      <color theme="9" tint="-0.249977111117893"/>
      <name val="Footlight MT Light"/>
      <family val="1"/>
    </font>
    <font>
      <sz val="11"/>
      <color theme="9" tint="-0.249977111117893"/>
      <name val="Calibri"/>
      <family val="2"/>
      <scheme val="minor"/>
    </font>
    <font>
      <b/>
      <sz val="11"/>
      <color theme="1"/>
      <name val="Footlight MT Light"/>
      <family val="1"/>
    </font>
    <font>
      <sz val="11"/>
      <color rgb="FFFF0000"/>
      <name val="Calibri"/>
      <family val="2"/>
      <scheme val="minor"/>
    </font>
    <font>
      <sz val="8"/>
      <color rgb="FFFF0000"/>
      <name val="Footlight MT Light"/>
      <family val="1"/>
    </font>
    <font>
      <b/>
      <sz val="9"/>
      <color theme="1"/>
      <name val="Footlight MT Light"/>
      <family val="1"/>
    </font>
    <font>
      <sz val="9"/>
      <name val="Footlight MT Light"/>
      <family val="1"/>
    </font>
    <font>
      <sz val="9"/>
      <color theme="9" tint="-0.249977111117893"/>
      <name val="Footlight MT Light"/>
      <family val="1"/>
    </font>
    <font>
      <b/>
      <sz val="9"/>
      <color theme="9" tint="-0.249977111117893"/>
      <name val="Footlight MT Light"/>
      <family val="1"/>
    </font>
    <font>
      <b/>
      <sz val="8"/>
      <color theme="1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6" fillId="2" borderId="2" xfId="0" applyFont="1" applyFill="1" applyBorder="1"/>
    <xf numFmtId="0" fontId="6" fillId="2" borderId="3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8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4" fontId="9" fillId="3" borderId="10" xfId="0" applyNumberFormat="1" applyFont="1" applyFill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165" fontId="9" fillId="2" borderId="10" xfId="0" applyNumberFormat="1" applyFont="1" applyFill="1" applyBorder="1" applyAlignment="1">
      <alignment horizontal="center"/>
    </xf>
    <xf numFmtId="165" fontId="9" fillId="2" borderId="12" xfId="0" applyNumberFormat="1" applyFont="1" applyFill="1" applyBorder="1" applyAlignment="1">
      <alignment horizontal="center"/>
    </xf>
    <xf numFmtId="164" fontId="10" fillId="3" borderId="13" xfId="0" applyNumberFormat="1" applyFont="1" applyFill="1" applyBorder="1" applyAlignment="1">
      <alignment horizontal="center"/>
    </xf>
    <xf numFmtId="165" fontId="10" fillId="4" borderId="0" xfId="0" applyNumberFormat="1" applyFont="1" applyFill="1" applyBorder="1" applyAlignment="1">
      <alignment horizontal="center"/>
    </xf>
    <xf numFmtId="165" fontId="10" fillId="4" borderId="13" xfId="0" applyNumberFormat="1" applyFont="1" applyFill="1" applyBorder="1" applyAlignment="1">
      <alignment horizontal="center"/>
    </xf>
    <xf numFmtId="165" fontId="10" fillId="2" borderId="13" xfId="0" applyNumberFormat="1" applyFont="1" applyFill="1" applyBorder="1" applyAlignment="1">
      <alignment horizontal="center"/>
    </xf>
    <xf numFmtId="165" fontId="10" fillId="2" borderId="14" xfId="0" applyNumberFormat="1" applyFont="1" applyFill="1" applyBorder="1" applyAlignment="1">
      <alignment horizontal="center"/>
    </xf>
    <xf numFmtId="164" fontId="10" fillId="3" borderId="10" xfId="0" applyNumberFormat="1" applyFont="1" applyFill="1" applyBorder="1" applyAlignment="1">
      <alignment horizontal="center"/>
    </xf>
    <xf numFmtId="165" fontId="10" fillId="4" borderId="11" xfId="0" applyNumberFormat="1" applyFont="1" applyFill="1" applyBorder="1" applyAlignment="1">
      <alignment horizontal="center"/>
    </xf>
    <xf numFmtId="165" fontId="10" fillId="4" borderId="10" xfId="0" applyNumberFormat="1" applyFont="1" applyFill="1" applyBorder="1" applyAlignment="1">
      <alignment horizontal="center"/>
    </xf>
    <xf numFmtId="165" fontId="10" fillId="2" borderId="10" xfId="0" applyNumberFormat="1" applyFont="1" applyFill="1" applyBorder="1" applyAlignment="1">
      <alignment horizontal="center"/>
    </xf>
    <xf numFmtId="164" fontId="9" fillId="3" borderId="13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9" fillId="0" borderId="13" xfId="0" applyNumberFormat="1" applyFont="1" applyBorder="1" applyAlignment="1">
      <alignment horizontal="center"/>
    </xf>
    <xf numFmtId="165" fontId="9" fillId="2" borderId="13" xfId="0" applyNumberFormat="1" applyFont="1" applyFill="1" applyBorder="1" applyAlignment="1">
      <alignment horizontal="center"/>
    </xf>
    <xf numFmtId="165" fontId="9" fillId="2" borderId="14" xfId="0" applyNumberFormat="1" applyFont="1" applyFill="1" applyBorder="1" applyAlignment="1">
      <alignment horizontal="center"/>
    </xf>
    <xf numFmtId="165" fontId="10" fillId="2" borderId="12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65" fontId="12" fillId="0" borderId="13" xfId="0" applyNumberFormat="1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9" fillId="2" borderId="6" xfId="0" applyNumberFormat="1" applyFont="1" applyFill="1" applyBorder="1" applyAlignment="1">
      <alignment horizontal="center"/>
    </xf>
    <xf numFmtId="165" fontId="9" fillId="2" borderId="9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left"/>
    </xf>
    <xf numFmtId="165" fontId="9" fillId="4" borderId="0" xfId="0" applyNumberFormat="1" applyFont="1" applyFill="1" applyBorder="1" applyAlignment="1">
      <alignment horizontal="center"/>
    </xf>
    <xf numFmtId="165" fontId="9" fillId="4" borderId="13" xfId="0" applyNumberFormat="1" applyFont="1" applyFill="1" applyBorder="1" applyAlignment="1">
      <alignment horizontal="center"/>
    </xf>
    <xf numFmtId="165" fontId="9" fillId="4" borderId="7" xfId="0" applyNumberFormat="1" applyFont="1" applyFill="1" applyBorder="1" applyAlignment="1">
      <alignment horizontal="center"/>
    </xf>
    <xf numFmtId="165" fontId="9" fillId="4" borderId="6" xfId="0" applyNumberFormat="1" applyFont="1" applyFill="1" applyBorder="1" applyAlignment="1">
      <alignment horizontal="center"/>
    </xf>
    <xf numFmtId="165" fontId="10" fillId="2" borderId="6" xfId="0" applyNumberFormat="1" applyFont="1" applyFill="1" applyBorder="1" applyAlignment="1">
      <alignment horizontal="center"/>
    </xf>
    <xf numFmtId="165" fontId="10" fillId="2" borderId="9" xfId="0" applyNumberFormat="1" applyFont="1" applyFill="1" applyBorder="1" applyAlignment="1">
      <alignment horizontal="center"/>
    </xf>
    <xf numFmtId="0" fontId="13" fillId="0" borderId="0" xfId="0" applyFont="1"/>
    <xf numFmtId="0" fontId="5" fillId="2" borderId="1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64" fontId="10" fillId="4" borderId="13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4" fillId="0" borderId="0" xfId="0" applyFont="1"/>
    <xf numFmtId="0" fontId="9" fillId="0" borderId="6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center"/>
    </xf>
    <xf numFmtId="0" fontId="15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165" fontId="9" fillId="0" borderId="13" xfId="0" applyNumberFormat="1" applyFont="1" applyFill="1" applyBorder="1" applyAlignment="1">
      <alignment horizontal="center"/>
    </xf>
    <xf numFmtId="165" fontId="9" fillId="0" borderId="10" xfId="0" applyNumberFormat="1" applyFont="1" applyFill="1" applyBorder="1" applyAlignment="1">
      <alignment horizontal="center"/>
    </xf>
    <xf numFmtId="165" fontId="10" fillId="0" borderId="13" xfId="0" applyNumberFormat="1" applyFont="1" applyFill="1" applyBorder="1" applyAlignment="1">
      <alignment horizontal="center"/>
    </xf>
    <xf numFmtId="165" fontId="10" fillId="0" borderId="10" xfId="0" applyNumberFormat="1" applyFont="1" applyFill="1" applyBorder="1" applyAlignment="1">
      <alignment horizontal="center"/>
    </xf>
    <xf numFmtId="165" fontId="9" fillId="0" borderId="6" xfId="0" applyNumberFormat="1" applyFont="1" applyFill="1" applyBorder="1" applyAlignment="1">
      <alignment horizontal="center"/>
    </xf>
    <xf numFmtId="165" fontId="9" fillId="4" borderId="4" xfId="0" applyNumberFormat="1" applyFont="1" applyFill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64" fontId="9" fillId="4" borderId="15" xfId="0" applyNumberFormat="1" applyFont="1" applyFill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165" fontId="9" fillId="2" borderId="4" xfId="0" applyNumberFormat="1" applyFont="1" applyFill="1" applyBorder="1" applyAlignment="1">
      <alignment horizontal="center"/>
    </xf>
    <xf numFmtId="165" fontId="9" fillId="2" borderId="17" xfId="0" applyNumberFormat="1" applyFont="1" applyFill="1" applyBorder="1" applyAlignment="1">
      <alignment horizontal="center"/>
    </xf>
    <xf numFmtId="164" fontId="9" fillId="4" borderId="16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4" fontId="9" fillId="4" borderId="0" xfId="0" applyNumberFormat="1" applyFont="1" applyFill="1" applyBorder="1" applyAlignment="1">
      <alignment horizontal="center"/>
    </xf>
    <xf numFmtId="165" fontId="9" fillId="2" borderId="11" xfId="0" applyNumberFormat="1" applyFont="1" applyFill="1" applyBorder="1" applyAlignment="1">
      <alignment horizontal="center"/>
    </xf>
    <xf numFmtId="164" fontId="9" fillId="4" borderId="18" xfId="0" applyNumberFormat="1" applyFont="1" applyFill="1" applyBorder="1" applyAlignment="1">
      <alignment horizontal="center"/>
    </xf>
    <xf numFmtId="165" fontId="9" fillId="0" borderId="19" xfId="0" applyNumberFormat="1" applyFont="1" applyBorder="1" applyAlignment="1">
      <alignment horizontal="center"/>
    </xf>
    <xf numFmtId="165" fontId="9" fillId="0" borderId="18" xfId="0" applyNumberFormat="1" applyFont="1" applyBorder="1" applyAlignment="1">
      <alignment horizontal="center"/>
    </xf>
    <xf numFmtId="165" fontId="9" fillId="2" borderId="18" xfId="0" applyNumberFormat="1" applyFont="1" applyFill="1" applyBorder="1" applyAlignment="1">
      <alignment horizontal="center"/>
    </xf>
    <xf numFmtId="165" fontId="9" fillId="2" borderId="20" xfId="0" applyNumberFormat="1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center"/>
    </xf>
    <xf numFmtId="165" fontId="9" fillId="2" borderId="24" xfId="0" applyNumberFormat="1" applyFont="1" applyFill="1" applyBorder="1" applyAlignment="1">
      <alignment horizontal="center"/>
    </xf>
    <xf numFmtId="165" fontId="9" fillId="2" borderId="15" xfId="0" applyNumberFormat="1" applyFont="1" applyFill="1" applyBorder="1" applyAlignment="1">
      <alignment horizontal="center"/>
    </xf>
    <xf numFmtId="165" fontId="9" fillId="2" borderId="25" xfId="0" applyNumberFormat="1" applyFont="1" applyFill="1" applyBorder="1" applyAlignment="1">
      <alignment horizontal="center"/>
    </xf>
    <xf numFmtId="165" fontId="9" fillId="4" borderId="11" xfId="0" applyNumberFormat="1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165" fontId="10" fillId="4" borderId="26" xfId="0" applyNumberFormat="1" applyFont="1" applyFill="1" applyBorder="1" applyAlignment="1">
      <alignment horizontal="center"/>
    </xf>
    <xf numFmtId="164" fontId="10" fillId="4" borderId="16" xfId="0" applyNumberFormat="1" applyFont="1" applyFill="1" applyBorder="1" applyAlignment="1">
      <alignment horizontal="center"/>
    </xf>
    <xf numFmtId="0" fontId="9" fillId="4" borderId="15" xfId="0" applyFont="1" applyFill="1" applyBorder="1" applyAlignment="1">
      <alignment horizontal="left"/>
    </xf>
    <xf numFmtId="165" fontId="9" fillId="4" borderId="21" xfId="0" applyNumberFormat="1" applyFont="1" applyFill="1" applyBorder="1" applyAlignment="1">
      <alignment horizontal="center"/>
    </xf>
    <xf numFmtId="165" fontId="9" fillId="4" borderId="23" xfId="0" applyNumberFormat="1" applyFont="1" applyFill="1" applyBorder="1" applyAlignment="1">
      <alignment horizontal="center"/>
    </xf>
    <xf numFmtId="165" fontId="9" fillId="4" borderId="14" xfId="0" applyNumberFormat="1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165" fontId="9" fillId="4" borderId="9" xfId="0" applyNumberFormat="1" applyFont="1" applyFill="1" applyBorder="1" applyAlignment="1">
      <alignment horizontal="center"/>
    </xf>
    <xf numFmtId="164" fontId="9" fillId="3" borderId="15" xfId="0" applyNumberFormat="1" applyFont="1" applyFill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165" fontId="9" fillId="0" borderId="20" xfId="0" applyNumberFormat="1" applyFont="1" applyBorder="1" applyAlignment="1">
      <alignment horizontal="center"/>
    </xf>
    <xf numFmtId="0" fontId="0" fillId="0" borderId="0" xfId="0" applyFont="1"/>
    <xf numFmtId="164" fontId="17" fillId="4" borderId="13" xfId="0" applyNumberFormat="1" applyFont="1" applyFill="1" applyBorder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5" fontId="17" fillId="0" borderId="13" xfId="0" applyNumberFormat="1" applyFont="1" applyBorder="1" applyAlignment="1">
      <alignment horizontal="center"/>
    </xf>
    <xf numFmtId="165" fontId="17" fillId="2" borderId="13" xfId="0" applyNumberFormat="1" applyFont="1" applyFill="1" applyBorder="1" applyAlignment="1">
      <alignment horizontal="center"/>
    </xf>
    <xf numFmtId="165" fontId="17" fillId="2" borderId="14" xfId="0" applyNumberFormat="1" applyFont="1" applyFill="1" applyBorder="1" applyAlignment="1">
      <alignment horizontal="center"/>
    </xf>
    <xf numFmtId="0" fontId="16" fillId="0" borderId="0" xfId="0" applyFont="1"/>
    <xf numFmtId="0" fontId="18" fillId="2" borderId="1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8" fillId="2" borderId="1" xfId="0" applyFont="1" applyFill="1" applyBorder="1" applyAlignment="1"/>
    <xf numFmtId="0" fontId="18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165" fontId="4" fillId="2" borderId="17" xfId="0" applyNumberFormat="1" applyFont="1" applyFill="1" applyBorder="1" applyAlignment="1">
      <alignment horizontal="center"/>
    </xf>
    <xf numFmtId="164" fontId="4" fillId="4" borderId="13" xfId="0" applyNumberFormat="1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164" fontId="19" fillId="4" borderId="13" xfId="0" applyNumberFormat="1" applyFont="1" applyFill="1" applyBorder="1" applyAlignment="1">
      <alignment horizontal="center"/>
    </xf>
    <xf numFmtId="165" fontId="19" fillId="4" borderId="0" xfId="0" applyNumberFormat="1" applyFont="1" applyFill="1" applyBorder="1" applyAlignment="1">
      <alignment horizontal="center"/>
    </xf>
    <xf numFmtId="165" fontId="19" fillId="4" borderId="13" xfId="0" applyNumberFormat="1" applyFont="1" applyFill="1" applyBorder="1" applyAlignment="1">
      <alignment horizontal="center"/>
    </xf>
    <xf numFmtId="164" fontId="19" fillId="4" borderId="10" xfId="0" applyNumberFormat="1" applyFont="1" applyFill="1" applyBorder="1" applyAlignment="1">
      <alignment horizontal="center"/>
    </xf>
    <xf numFmtId="165" fontId="19" fillId="4" borderId="11" xfId="0" applyNumberFormat="1" applyFont="1" applyFill="1" applyBorder="1" applyAlignment="1">
      <alignment horizontal="center"/>
    </xf>
    <xf numFmtId="165" fontId="19" fillId="4" borderId="10" xfId="0" applyNumberFormat="1" applyFont="1" applyFill="1" applyBorder="1" applyAlignment="1">
      <alignment horizontal="center"/>
    </xf>
    <xf numFmtId="165" fontId="19" fillId="2" borderId="10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20" fillId="0" borderId="0" xfId="0" applyFont="1"/>
    <xf numFmtId="165" fontId="21" fillId="0" borderId="13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left"/>
    </xf>
    <xf numFmtId="165" fontId="4" fillId="4" borderId="0" xfId="0" applyNumberFormat="1" applyFont="1" applyFill="1" applyBorder="1" applyAlignment="1">
      <alignment horizontal="center"/>
    </xf>
    <xf numFmtId="165" fontId="4" fillId="4" borderId="4" xfId="0" applyNumberFormat="1" applyFont="1" applyFill="1" applyBorder="1" applyAlignment="1">
      <alignment horizontal="center"/>
    </xf>
    <xf numFmtId="165" fontId="4" fillId="2" borderId="24" xfId="0" applyNumberFormat="1" applyFont="1" applyFill="1" applyBorder="1" applyAlignment="1">
      <alignment horizontal="center"/>
    </xf>
    <xf numFmtId="165" fontId="4" fillId="4" borderId="13" xfId="0" applyNumberFormat="1" applyFont="1" applyFill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65" fontId="4" fillId="4" borderId="7" xfId="0" applyNumberFormat="1" applyFont="1" applyFill="1" applyBorder="1" applyAlignment="1">
      <alignment horizontal="center"/>
    </xf>
    <xf numFmtId="165" fontId="4" fillId="4" borderId="6" xfId="0" applyNumberFormat="1" applyFont="1" applyFill="1" applyBorder="1" applyAlignment="1">
      <alignment horizontal="center"/>
    </xf>
    <xf numFmtId="165" fontId="4" fillId="2" borderId="25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5" fontId="10" fillId="0" borderId="11" xfId="0" applyNumberFormat="1" applyFont="1" applyFill="1" applyBorder="1" applyAlignment="1">
      <alignment horizontal="center"/>
    </xf>
    <xf numFmtId="164" fontId="22" fillId="4" borderId="13" xfId="0" applyNumberFormat="1" applyFont="1" applyFill="1" applyBorder="1" applyAlignment="1">
      <alignment horizontal="center"/>
    </xf>
    <xf numFmtId="165" fontId="22" fillId="4" borderId="0" xfId="0" applyNumberFormat="1" applyFont="1" applyFill="1" applyBorder="1" applyAlignment="1">
      <alignment horizontal="center"/>
    </xf>
    <xf numFmtId="165" fontId="22" fillId="4" borderId="13" xfId="0" applyNumberFormat="1" applyFont="1" applyFill="1" applyBorder="1" applyAlignment="1">
      <alignment horizontal="center"/>
    </xf>
    <xf numFmtId="165" fontId="22" fillId="2" borderId="13" xfId="0" applyNumberFormat="1" applyFont="1" applyFill="1" applyBorder="1" applyAlignment="1">
      <alignment horizontal="center"/>
    </xf>
    <xf numFmtId="165" fontId="22" fillId="2" borderId="14" xfId="0" applyNumberFormat="1" applyFont="1" applyFill="1" applyBorder="1" applyAlignment="1">
      <alignment horizontal="center"/>
    </xf>
    <xf numFmtId="164" fontId="22" fillId="4" borderId="10" xfId="0" applyNumberFormat="1" applyFont="1" applyFill="1" applyBorder="1" applyAlignment="1">
      <alignment horizontal="center"/>
    </xf>
    <xf numFmtId="165" fontId="22" fillId="4" borderId="11" xfId="0" applyNumberFormat="1" applyFont="1" applyFill="1" applyBorder="1" applyAlignment="1">
      <alignment horizontal="center"/>
    </xf>
    <xf numFmtId="165" fontId="22" fillId="4" borderId="10" xfId="0" applyNumberFormat="1" applyFont="1" applyFill="1" applyBorder="1" applyAlignment="1">
      <alignment horizontal="center"/>
    </xf>
    <xf numFmtId="165" fontId="22" fillId="2" borderId="10" xfId="0" applyNumberFormat="1" applyFont="1" applyFill="1" applyBorder="1" applyAlignment="1">
      <alignment horizontal="center"/>
    </xf>
    <xf numFmtId="164" fontId="19" fillId="4" borderId="21" xfId="0" applyNumberFormat="1" applyFont="1" applyFill="1" applyBorder="1" applyAlignment="1">
      <alignment horizontal="center"/>
    </xf>
    <xf numFmtId="165" fontId="19" fillId="4" borderId="22" xfId="0" applyNumberFormat="1" applyFont="1" applyFill="1" applyBorder="1" applyAlignment="1">
      <alignment horizontal="center"/>
    </xf>
    <xf numFmtId="165" fontId="19" fillId="4" borderId="21" xfId="0" applyNumberFormat="1" applyFont="1" applyFill="1" applyBorder="1" applyAlignment="1">
      <alignment horizontal="center"/>
    </xf>
    <xf numFmtId="165" fontId="4" fillId="2" borderId="21" xfId="0" applyNumberFormat="1" applyFont="1" applyFill="1" applyBorder="1" applyAlignment="1">
      <alignment horizontal="center"/>
    </xf>
    <xf numFmtId="165" fontId="4" fillId="2" borderId="23" xfId="0" applyNumberFormat="1" applyFont="1" applyFill="1" applyBorder="1" applyAlignment="1">
      <alignment horizontal="center"/>
    </xf>
    <xf numFmtId="0" fontId="23" fillId="0" borderId="0" xfId="0" applyFont="1"/>
    <xf numFmtId="164" fontId="4" fillId="4" borderId="28" xfId="0" applyNumberFormat="1" applyFont="1" applyFill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2" borderId="28" xfId="0" applyNumberFormat="1" applyFont="1" applyFill="1" applyBorder="1" applyAlignment="1">
      <alignment horizontal="center"/>
    </xf>
    <xf numFmtId="165" fontId="4" fillId="2" borderId="30" xfId="0" applyNumberFormat="1" applyFont="1" applyFill="1" applyBorder="1" applyAlignment="1">
      <alignment horizontal="center"/>
    </xf>
    <xf numFmtId="165" fontId="4" fillId="4" borderId="11" xfId="0" applyNumberFormat="1" applyFont="1" applyFill="1" applyBorder="1" applyAlignment="1">
      <alignment horizontal="center"/>
    </xf>
    <xf numFmtId="165" fontId="4" fillId="4" borderId="10" xfId="0" applyNumberFormat="1" applyFont="1" applyFill="1" applyBorder="1" applyAlignment="1">
      <alignment horizontal="center"/>
    </xf>
    <xf numFmtId="0" fontId="24" fillId="0" borderId="0" xfId="0" applyFont="1"/>
    <xf numFmtId="0" fontId="4" fillId="4" borderId="4" xfId="0" applyFont="1" applyFill="1" applyBorder="1" applyAlignment="1">
      <alignment horizontal="left"/>
    </xf>
    <xf numFmtId="165" fontId="4" fillId="4" borderId="5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/>
    </xf>
    <xf numFmtId="164" fontId="4" fillId="4" borderId="15" xfId="0" applyNumberFormat="1" applyFont="1" applyFill="1" applyBorder="1" applyAlignment="1">
      <alignment horizontal="center"/>
    </xf>
    <xf numFmtId="164" fontId="4" fillId="4" borderId="16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165" fontId="19" fillId="0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/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12.140625" customWidth="1"/>
    <col min="5" max="5" width="11.5703125" customWidth="1"/>
    <col min="6" max="6" width="10.5703125" customWidth="1"/>
    <col min="7" max="7" width="11.28515625" customWidth="1"/>
    <col min="8" max="8" width="11.7109375" customWidth="1"/>
    <col min="9" max="9" width="11.28515625" customWidth="1"/>
    <col min="10" max="10" width="11.42578125" customWidth="1"/>
    <col min="11" max="11" width="10.85546875" customWidth="1"/>
    <col min="12" max="12" width="10.42578125" customWidth="1"/>
    <col min="13" max="13" width="10.28515625" customWidth="1"/>
    <col min="14" max="15" width="10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2" t="s">
        <v>0</v>
      </c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</row>
    <row r="3" spans="1:15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 t="s">
        <v>1</v>
      </c>
      <c r="M3" s="6"/>
      <c r="N3" s="6"/>
      <c r="O3" s="7"/>
    </row>
    <row r="4" spans="1:15" ht="15.75" thickBot="1" x14ac:dyDescent="0.3">
      <c r="A4" s="8"/>
      <c r="B4" s="9"/>
      <c r="C4" s="8"/>
      <c r="D4" s="9"/>
      <c r="E4" s="8"/>
      <c r="F4" s="9"/>
      <c r="G4" s="8"/>
      <c r="H4" s="9"/>
      <c r="I4" s="8"/>
      <c r="J4" s="8"/>
      <c r="K4" s="9"/>
      <c r="L4" s="10" t="s">
        <v>2</v>
      </c>
      <c r="M4" s="11"/>
      <c r="N4" s="10" t="s">
        <v>3</v>
      </c>
      <c r="O4" s="12"/>
    </row>
    <row r="5" spans="1:15" ht="15.75" thickBot="1" x14ac:dyDescent="0.3">
      <c r="A5" s="13" t="s">
        <v>4</v>
      </c>
      <c r="B5" s="14" t="s">
        <v>5</v>
      </c>
      <c r="C5" s="13" t="s">
        <v>6</v>
      </c>
      <c r="D5" s="14" t="s">
        <v>7</v>
      </c>
      <c r="E5" s="13" t="s">
        <v>8</v>
      </c>
      <c r="F5" s="14" t="s">
        <v>9</v>
      </c>
      <c r="G5" s="13" t="s">
        <v>10</v>
      </c>
      <c r="H5" s="14" t="s">
        <v>11</v>
      </c>
      <c r="I5" s="13" t="s">
        <v>12</v>
      </c>
      <c r="J5" s="13" t="s">
        <v>13</v>
      </c>
      <c r="K5" s="14" t="s">
        <v>14</v>
      </c>
      <c r="L5" s="15" t="s">
        <v>15</v>
      </c>
      <c r="M5" s="16" t="s">
        <v>16</v>
      </c>
      <c r="N5" s="15" t="s">
        <v>17</v>
      </c>
      <c r="O5" s="16" t="s">
        <v>18</v>
      </c>
    </row>
    <row r="6" spans="1:15" ht="15.75" thickBot="1" x14ac:dyDescent="0.3">
      <c r="A6" s="17">
        <v>42006</v>
      </c>
      <c r="B6" s="18">
        <v>0.16019</v>
      </c>
      <c r="C6" s="19">
        <v>0.21140999999999999</v>
      </c>
      <c r="D6" s="18">
        <v>0.10809000000000001</v>
      </c>
      <c r="E6" s="19">
        <v>143.69406000000001</v>
      </c>
      <c r="F6" s="18">
        <v>0.16791</v>
      </c>
      <c r="G6" s="19">
        <v>9.042E-2</v>
      </c>
      <c r="H6" s="18">
        <v>0.17341999999999999</v>
      </c>
      <c r="I6" s="19">
        <v>8.4099999999999994E-2</v>
      </c>
      <c r="J6" s="19">
        <v>0.13100000000000001</v>
      </c>
      <c r="K6" s="18">
        <v>15.67906</v>
      </c>
      <c r="L6" s="20">
        <v>0.13220000000000001</v>
      </c>
      <c r="M6" s="21">
        <v>0.1298</v>
      </c>
      <c r="N6" s="20">
        <v>0.16109000000000001</v>
      </c>
      <c r="O6" s="21">
        <v>0.15928999999999999</v>
      </c>
    </row>
    <row r="7" spans="1:15" ht="15.75" thickTop="1" x14ac:dyDescent="0.25">
      <c r="A7" s="22" t="s">
        <v>19</v>
      </c>
      <c r="B7" s="23">
        <f t="shared" ref="B7:O7" si="0">SUM(B6:B6)</f>
        <v>0.16019</v>
      </c>
      <c r="C7" s="24">
        <f t="shared" si="0"/>
        <v>0.21140999999999999</v>
      </c>
      <c r="D7" s="23">
        <f t="shared" si="0"/>
        <v>0.10809000000000001</v>
      </c>
      <c r="E7" s="24">
        <f t="shared" si="0"/>
        <v>143.69406000000001</v>
      </c>
      <c r="F7" s="23">
        <f t="shared" si="0"/>
        <v>0.16791</v>
      </c>
      <c r="G7" s="24">
        <f t="shared" si="0"/>
        <v>9.042E-2</v>
      </c>
      <c r="H7" s="23">
        <f t="shared" si="0"/>
        <v>0.17341999999999999</v>
      </c>
      <c r="I7" s="24">
        <f t="shared" si="0"/>
        <v>8.4099999999999994E-2</v>
      </c>
      <c r="J7" s="24">
        <f t="shared" si="0"/>
        <v>0.13100000000000001</v>
      </c>
      <c r="K7" s="23">
        <f t="shared" si="0"/>
        <v>15.67906</v>
      </c>
      <c r="L7" s="25">
        <f t="shared" si="0"/>
        <v>0.13220000000000001</v>
      </c>
      <c r="M7" s="26">
        <f t="shared" si="0"/>
        <v>0.1298</v>
      </c>
      <c r="N7" s="26">
        <f t="shared" si="0"/>
        <v>0.16109000000000001</v>
      </c>
      <c r="O7" s="26">
        <f t="shared" si="0"/>
        <v>0.15928999999999999</v>
      </c>
    </row>
    <row r="8" spans="1:15" ht="15.75" thickBot="1" x14ac:dyDescent="0.3">
      <c r="A8" s="27" t="s">
        <v>20</v>
      </c>
      <c r="B8" s="28">
        <f>B7/1</f>
        <v>0.16019</v>
      </c>
      <c r="C8" s="29">
        <f>C7/1</f>
        <v>0.21140999999999999</v>
      </c>
      <c r="D8" s="29">
        <f t="shared" ref="D8:K8" si="1">D7/1</f>
        <v>0.10809000000000001</v>
      </c>
      <c r="E8" s="29">
        <f t="shared" si="1"/>
        <v>143.69406000000001</v>
      </c>
      <c r="F8" s="29">
        <f t="shared" si="1"/>
        <v>0.16791</v>
      </c>
      <c r="G8" s="29">
        <f t="shared" si="1"/>
        <v>9.042E-2</v>
      </c>
      <c r="H8" s="29">
        <f t="shared" si="1"/>
        <v>0.17341999999999999</v>
      </c>
      <c r="I8" s="29">
        <f t="shared" si="1"/>
        <v>8.4099999999999994E-2</v>
      </c>
      <c r="J8" s="29">
        <f t="shared" si="1"/>
        <v>0.13100000000000001</v>
      </c>
      <c r="K8" s="29">
        <f t="shared" si="1"/>
        <v>15.67906</v>
      </c>
      <c r="L8" s="30">
        <f>L7/1</f>
        <v>0.13220000000000001</v>
      </c>
      <c r="M8" s="30">
        <f>M7/1</f>
        <v>0.1298</v>
      </c>
      <c r="N8" s="30">
        <f t="shared" ref="N8:O8" si="2">N7/1</f>
        <v>0.16109000000000001</v>
      </c>
      <c r="O8" s="30">
        <f t="shared" si="2"/>
        <v>0.15928999999999999</v>
      </c>
    </row>
    <row r="9" spans="1:15" ht="15.75" thickTop="1" x14ac:dyDescent="0.25">
      <c r="A9" s="31">
        <v>42009</v>
      </c>
      <c r="B9" s="32">
        <v>0.16119</v>
      </c>
      <c r="C9" s="33">
        <v>0.21234</v>
      </c>
      <c r="D9" s="32">
        <v>0.10857</v>
      </c>
      <c r="E9" s="33">
        <v>143.60544999999999</v>
      </c>
      <c r="F9" s="32">
        <v>0.16955000000000001</v>
      </c>
      <c r="G9" s="33">
        <v>9.0010000000000007E-2</v>
      </c>
      <c r="H9" s="32">
        <v>0.17313000000000001</v>
      </c>
      <c r="I9" s="33">
        <v>8.498E-2</v>
      </c>
      <c r="J9" s="33">
        <v>0.13039999999999999</v>
      </c>
      <c r="K9" s="32">
        <v>15.69609</v>
      </c>
      <c r="L9" s="34">
        <v>0.13159999999999999</v>
      </c>
      <c r="M9" s="35">
        <v>0.12920000000000001</v>
      </c>
      <c r="N9" s="34">
        <v>0.16209000000000001</v>
      </c>
      <c r="O9" s="35">
        <v>0.16028999999999999</v>
      </c>
    </row>
    <row r="10" spans="1:15" x14ac:dyDescent="0.25">
      <c r="A10" s="31">
        <v>42010</v>
      </c>
      <c r="B10" s="32">
        <v>0.16131000000000001</v>
      </c>
      <c r="C10" s="33">
        <v>0.21351999999999999</v>
      </c>
      <c r="D10" s="32">
        <v>0.10917</v>
      </c>
      <c r="E10" s="33">
        <v>144.048</v>
      </c>
      <c r="F10" s="32">
        <v>0.16989000000000001</v>
      </c>
      <c r="G10" s="33">
        <v>9.0899999999999995E-2</v>
      </c>
      <c r="H10" s="32">
        <v>0.17388999999999999</v>
      </c>
      <c r="I10" s="33">
        <v>8.5430000000000006E-2</v>
      </c>
      <c r="J10" s="33">
        <v>0.1303</v>
      </c>
      <c r="K10" s="32">
        <v>15.62411</v>
      </c>
      <c r="L10" s="34">
        <v>0.13150000000000001</v>
      </c>
      <c r="M10" s="35">
        <v>0.12909999999999999</v>
      </c>
      <c r="N10" s="34">
        <v>0.16220999999999999</v>
      </c>
      <c r="O10" s="35">
        <v>0.16041</v>
      </c>
    </row>
    <row r="11" spans="1:15" x14ac:dyDescent="0.25">
      <c r="A11" s="31">
        <v>42011</v>
      </c>
      <c r="B11" s="32">
        <v>0.16087000000000001</v>
      </c>
      <c r="C11" s="33">
        <v>0.2142</v>
      </c>
      <c r="D11" s="32">
        <v>0.10952000000000001</v>
      </c>
      <c r="E11" s="33">
        <v>144.06093999999999</v>
      </c>
      <c r="F11" s="32">
        <v>0.16861000000000001</v>
      </c>
      <c r="G11" s="33">
        <v>9.1139999999999999E-2</v>
      </c>
      <c r="H11" s="32">
        <v>0.17419999999999999</v>
      </c>
      <c r="I11" s="33">
        <v>8.591E-2</v>
      </c>
      <c r="J11" s="33">
        <v>0.13059999999999999</v>
      </c>
      <c r="K11" s="32">
        <v>15.517239999999999</v>
      </c>
      <c r="L11" s="34">
        <v>0.1318</v>
      </c>
      <c r="M11" s="35">
        <v>0.12939999999999999</v>
      </c>
      <c r="N11" s="34">
        <v>0.16177</v>
      </c>
      <c r="O11" s="35">
        <v>0.15997</v>
      </c>
    </row>
    <row r="12" spans="1:15" x14ac:dyDescent="0.25">
      <c r="A12" s="31">
        <v>42012</v>
      </c>
      <c r="B12" s="32">
        <v>0.16161</v>
      </c>
      <c r="C12" s="33">
        <v>0.21512000000000001</v>
      </c>
      <c r="D12" s="32">
        <v>0.10688</v>
      </c>
      <c r="E12" s="33">
        <v>143.18859</v>
      </c>
      <c r="F12" s="32">
        <v>0.16792000000000001</v>
      </c>
      <c r="G12" s="33">
        <v>9.1090000000000004E-2</v>
      </c>
      <c r="H12" s="32">
        <v>0.17423</v>
      </c>
      <c r="I12" s="33">
        <v>8.6249999999999993E-2</v>
      </c>
      <c r="J12" s="33">
        <v>0.13020000000000001</v>
      </c>
      <c r="K12" s="32">
        <v>15.510400000000001</v>
      </c>
      <c r="L12" s="34">
        <v>0.13139999999999999</v>
      </c>
      <c r="M12" s="35">
        <v>0.129</v>
      </c>
      <c r="N12" s="34">
        <v>0.16250999999999999</v>
      </c>
      <c r="O12" s="35">
        <v>0.16070999999999999</v>
      </c>
    </row>
    <row r="13" spans="1:15" ht="15.75" thickBot="1" x14ac:dyDescent="0.3">
      <c r="A13" s="17">
        <v>42013</v>
      </c>
      <c r="B13" s="18">
        <v>0.16106000000000001</v>
      </c>
      <c r="C13" s="19">
        <v>0.21632999999999999</v>
      </c>
      <c r="D13" s="18">
        <v>0.1106</v>
      </c>
      <c r="E13" s="19">
        <v>143.30824999999999</v>
      </c>
      <c r="F13" s="18">
        <v>0.16739999999999999</v>
      </c>
      <c r="G13" s="19">
        <v>9.1499999999999998E-2</v>
      </c>
      <c r="H13" s="18">
        <v>0.17459</v>
      </c>
      <c r="I13" s="19">
        <v>8.6550000000000002E-2</v>
      </c>
      <c r="J13" s="19">
        <v>0.1305</v>
      </c>
      <c r="K13" s="18">
        <v>15.6065</v>
      </c>
      <c r="L13" s="20">
        <v>0.13170000000000001</v>
      </c>
      <c r="M13" s="21">
        <v>0.1293</v>
      </c>
      <c r="N13" s="20">
        <v>0.16195999999999999</v>
      </c>
      <c r="O13" s="21">
        <v>0.16016</v>
      </c>
    </row>
    <row r="14" spans="1:15" ht="15.75" thickTop="1" x14ac:dyDescent="0.25">
      <c r="A14" s="22" t="s">
        <v>19</v>
      </c>
      <c r="B14" s="23">
        <f>SUM(B9:B13)</f>
        <v>0.80603999999999998</v>
      </c>
      <c r="C14" s="24">
        <f>SUM(C9:C13)</f>
        <v>1.07151</v>
      </c>
      <c r="D14" s="24">
        <f t="shared" ref="D14:K14" si="3">SUM(D9:D13)</f>
        <v>0.54474</v>
      </c>
      <c r="E14" s="24">
        <f t="shared" si="3"/>
        <v>718.21122999999989</v>
      </c>
      <c r="F14" s="24">
        <f t="shared" si="3"/>
        <v>0.84336999999999995</v>
      </c>
      <c r="G14" s="24">
        <f t="shared" si="3"/>
        <v>0.45464000000000004</v>
      </c>
      <c r="H14" s="24">
        <f t="shared" si="3"/>
        <v>0.87004000000000004</v>
      </c>
      <c r="I14" s="24">
        <f t="shared" si="3"/>
        <v>0.42912</v>
      </c>
      <c r="J14" s="24">
        <f t="shared" si="3"/>
        <v>0.65199999999999991</v>
      </c>
      <c r="K14" s="24">
        <f t="shared" si="3"/>
        <v>77.954340000000002</v>
      </c>
      <c r="L14" s="25">
        <f>SUM(L9:L13)</f>
        <v>0.65800000000000003</v>
      </c>
      <c r="M14" s="25">
        <f t="shared" ref="M14:O14" si="4">SUM(M9:M13)</f>
        <v>0.64599999999999991</v>
      </c>
      <c r="N14" s="25">
        <f t="shared" si="4"/>
        <v>0.81053999999999993</v>
      </c>
      <c r="O14" s="25">
        <f t="shared" si="4"/>
        <v>0.80153999999999992</v>
      </c>
    </row>
    <row r="15" spans="1:15" ht="15.75" thickBot="1" x14ac:dyDescent="0.3">
      <c r="A15" s="27" t="s">
        <v>20</v>
      </c>
      <c r="B15" s="28">
        <f>B14/5</f>
        <v>0.16120799999999999</v>
      </c>
      <c r="C15" s="29">
        <f>C14/5</f>
        <v>0.21430199999999999</v>
      </c>
      <c r="D15" s="29">
        <f t="shared" ref="D15:K15" si="5">D14/5</f>
        <v>0.108948</v>
      </c>
      <c r="E15" s="29">
        <f t="shared" si="5"/>
        <v>143.64224599999997</v>
      </c>
      <c r="F15" s="29">
        <f t="shared" si="5"/>
        <v>0.16867399999999999</v>
      </c>
      <c r="G15" s="29">
        <f t="shared" si="5"/>
        <v>9.0928000000000009E-2</v>
      </c>
      <c r="H15" s="29">
        <f t="shared" si="5"/>
        <v>0.174008</v>
      </c>
      <c r="I15" s="29">
        <f t="shared" si="5"/>
        <v>8.5823999999999998E-2</v>
      </c>
      <c r="J15" s="29">
        <f t="shared" si="5"/>
        <v>0.13039999999999999</v>
      </c>
      <c r="K15" s="29">
        <f t="shared" si="5"/>
        <v>15.590868</v>
      </c>
      <c r="L15" s="30">
        <f>L14/5</f>
        <v>0.13159999999999999</v>
      </c>
      <c r="M15" s="36">
        <f>M14/5</f>
        <v>0.12919999999999998</v>
      </c>
      <c r="N15" s="36">
        <f t="shared" ref="N15:O15" si="6">N14/5</f>
        <v>0.16210799999999997</v>
      </c>
      <c r="O15" s="36">
        <f t="shared" si="6"/>
        <v>0.16030799999999998</v>
      </c>
    </row>
    <row r="16" spans="1:15" ht="15.75" thickTop="1" x14ac:dyDescent="0.25">
      <c r="A16" s="31">
        <v>42016</v>
      </c>
      <c r="B16" s="32">
        <v>0.15987000000000001</v>
      </c>
      <c r="C16" s="33">
        <v>0.2167</v>
      </c>
      <c r="D16" s="32">
        <v>0.1108</v>
      </c>
      <c r="E16" s="33">
        <v>143.1533</v>
      </c>
      <c r="F16" s="32">
        <v>0.16733000000000001</v>
      </c>
      <c r="G16" s="33">
        <v>9.733E-2</v>
      </c>
      <c r="H16" s="32">
        <v>0.17501</v>
      </c>
      <c r="I16" s="33">
        <v>8.6489999999999997E-2</v>
      </c>
      <c r="J16" s="33">
        <v>0.13120000000000001</v>
      </c>
      <c r="K16" s="32">
        <v>15.54556</v>
      </c>
      <c r="L16" s="34">
        <v>0.13239999999999999</v>
      </c>
      <c r="M16" s="35">
        <v>0.13</v>
      </c>
      <c r="N16" s="34">
        <v>0.16077</v>
      </c>
      <c r="O16" s="35">
        <v>0.15897</v>
      </c>
    </row>
    <row r="17" spans="1:15" x14ac:dyDescent="0.25">
      <c r="A17" s="31">
        <v>42017</v>
      </c>
      <c r="B17" s="32">
        <v>0.16006000000000001</v>
      </c>
      <c r="C17" s="33">
        <v>0.21665999999999999</v>
      </c>
      <c r="D17" s="32">
        <v>0.11078</v>
      </c>
      <c r="E17" s="33" t="s">
        <v>21</v>
      </c>
      <c r="F17" s="32">
        <v>0.16793</v>
      </c>
      <c r="G17" s="33">
        <v>9.1700000000000004E-2</v>
      </c>
      <c r="H17" s="32">
        <v>0.17476</v>
      </c>
      <c r="I17" s="33">
        <v>8.6499999999999994E-2</v>
      </c>
      <c r="J17" s="33">
        <v>0.13100000000000001</v>
      </c>
      <c r="K17" s="32">
        <v>15.549049999999999</v>
      </c>
      <c r="L17" s="34">
        <v>0.13220000000000001</v>
      </c>
      <c r="M17" s="35">
        <v>0.1298</v>
      </c>
      <c r="N17" s="34">
        <v>0.16095999999999999</v>
      </c>
      <c r="O17" s="35">
        <v>0.15916</v>
      </c>
    </row>
    <row r="18" spans="1:15" x14ac:dyDescent="0.25">
      <c r="A18" s="31">
        <v>42018</v>
      </c>
      <c r="B18" s="32">
        <v>0.16039999999999999</v>
      </c>
      <c r="C18" s="33">
        <v>0.21695999999999999</v>
      </c>
      <c r="D18" s="32">
        <v>0.11093</v>
      </c>
      <c r="E18" s="33">
        <v>141.58569</v>
      </c>
      <c r="F18" s="32">
        <v>0.16872999999999999</v>
      </c>
      <c r="G18" s="33">
        <v>9.1609999999999997E-2</v>
      </c>
      <c r="H18" s="32">
        <v>0.17477000000000001</v>
      </c>
      <c r="I18" s="33">
        <v>8.6430000000000007E-2</v>
      </c>
      <c r="J18" s="33">
        <v>0.13089999999999999</v>
      </c>
      <c r="K18" s="32">
        <v>15.48171</v>
      </c>
      <c r="L18" s="34">
        <v>0.1321</v>
      </c>
      <c r="M18" s="35">
        <v>0.12970000000000001</v>
      </c>
      <c r="N18" s="34">
        <v>0.1613</v>
      </c>
      <c r="O18" s="35">
        <v>0.1595</v>
      </c>
    </row>
    <row r="19" spans="1:15" x14ac:dyDescent="0.25">
      <c r="A19" s="31">
        <v>42019</v>
      </c>
      <c r="B19" s="32">
        <v>0.16077</v>
      </c>
      <c r="C19" s="33">
        <v>0.21704999999999999</v>
      </c>
      <c r="D19" s="32">
        <v>0.11097</v>
      </c>
      <c r="E19" s="33">
        <v>141.30553</v>
      </c>
      <c r="F19" s="32">
        <v>0.1691</v>
      </c>
      <c r="G19" s="33">
        <v>9.1509999999999994E-2</v>
      </c>
      <c r="H19" s="32">
        <v>0.17451</v>
      </c>
      <c r="I19" s="33">
        <v>8.5949999999999999E-2</v>
      </c>
      <c r="J19" s="33">
        <v>0.1308</v>
      </c>
      <c r="K19" s="32">
        <v>15.3018</v>
      </c>
      <c r="L19" s="34">
        <v>0.13200000000000001</v>
      </c>
      <c r="M19" s="35">
        <v>0.12959999999999999</v>
      </c>
      <c r="N19" s="34">
        <v>0.16167000000000001</v>
      </c>
      <c r="O19" s="35">
        <v>0.15987000000000001</v>
      </c>
    </row>
    <row r="20" spans="1:15" ht="15.75" thickBot="1" x14ac:dyDescent="0.3">
      <c r="A20" s="17">
        <v>42020</v>
      </c>
      <c r="B20" s="18">
        <v>0.15967000000000001</v>
      </c>
      <c r="C20" s="19">
        <v>0.22015000000000001</v>
      </c>
      <c r="D20" s="18">
        <v>0.11255</v>
      </c>
      <c r="E20" s="19">
        <v>142.0206</v>
      </c>
      <c r="F20" s="18">
        <v>0.16827</v>
      </c>
      <c r="G20" s="19">
        <v>9.1910000000000006E-2</v>
      </c>
      <c r="H20" s="18">
        <v>0.17432</v>
      </c>
      <c r="I20" s="19">
        <v>8.6330000000000004E-2</v>
      </c>
      <c r="J20" s="19">
        <v>0.13120000000000001</v>
      </c>
      <c r="K20" s="18">
        <v>15.355650000000001</v>
      </c>
      <c r="L20" s="20">
        <v>0.13239999999999999</v>
      </c>
      <c r="M20" s="21">
        <v>0.13</v>
      </c>
      <c r="N20" s="20">
        <v>0.16056999999999999</v>
      </c>
      <c r="O20" s="21">
        <v>0.15876999999999999</v>
      </c>
    </row>
    <row r="21" spans="1:15" ht="15.75" thickTop="1" x14ac:dyDescent="0.25">
      <c r="A21" s="22" t="s">
        <v>19</v>
      </c>
      <c r="B21" s="23">
        <f>SUM(B16:B20)</f>
        <v>0.80076999999999998</v>
      </c>
      <c r="C21" s="24">
        <f>SUM(C16:C20)</f>
        <v>1.08752</v>
      </c>
      <c r="D21" s="24">
        <f t="shared" ref="D21:O21" si="7">SUM(D16:D20)</f>
        <v>0.55603000000000002</v>
      </c>
      <c r="E21" s="24">
        <f t="shared" si="7"/>
        <v>568.06511999999998</v>
      </c>
      <c r="F21" s="24">
        <f t="shared" si="7"/>
        <v>0.84136</v>
      </c>
      <c r="G21" s="24">
        <f t="shared" si="7"/>
        <v>0.46405999999999997</v>
      </c>
      <c r="H21" s="24">
        <f t="shared" si="7"/>
        <v>0.87336999999999998</v>
      </c>
      <c r="I21" s="24">
        <f t="shared" si="7"/>
        <v>0.43169999999999997</v>
      </c>
      <c r="J21" s="24">
        <f t="shared" si="7"/>
        <v>0.65510000000000002</v>
      </c>
      <c r="K21" s="24">
        <f t="shared" si="7"/>
        <v>77.233769999999993</v>
      </c>
      <c r="L21" s="25">
        <f t="shared" si="7"/>
        <v>0.66109999999999991</v>
      </c>
      <c r="M21" s="26">
        <f t="shared" si="7"/>
        <v>0.64910000000000012</v>
      </c>
      <c r="N21" s="26">
        <f t="shared" si="7"/>
        <v>0.80526999999999993</v>
      </c>
      <c r="O21" s="26">
        <f t="shared" si="7"/>
        <v>0.79626999999999992</v>
      </c>
    </row>
    <row r="22" spans="1:15" ht="15.75" thickBot="1" x14ac:dyDescent="0.3">
      <c r="A22" s="27" t="s">
        <v>20</v>
      </c>
      <c r="B22" s="28">
        <f>B21/5</f>
        <v>0.16015399999999999</v>
      </c>
      <c r="C22" s="29">
        <f>C21/5</f>
        <v>0.217504</v>
      </c>
      <c r="D22" s="29">
        <f t="shared" ref="D22:K22" si="8">D21/5</f>
        <v>0.111206</v>
      </c>
      <c r="E22" s="29">
        <f t="shared" si="8"/>
        <v>113.613024</v>
      </c>
      <c r="F22" s="29">
        <f t="shared" si="8"/>
        <v>0.168272</v>
      </c>
      <c r="G22" s="29">
        <f t="shared" si="8"/>
        <v>9.2811999999999992E-2</v>
      </c>
      <c r="H22" s="29">
        <f t="shared" si="8"/>
        <v>0.174674</v>
      </c>
      <c r="I22" s="29">
        <f t="shared" si="8"/>
        <v>8.634E-2</v>
      </c>
      <c r="J22" s="29">
        <f t="shared" si="8"/>
        <v>0.13102</v>
      </c>
      <c r="K22" s="29">
        <f t="shared" si="8"/>
        <v>15.446753999999999</v>
      </c>
      <c r="L22" s="30">
        <f>L21/5</f>
        <v>0.13221999999999998</v>
      </c>
      <c r="M22" s="36">
        <f>M21/5</f>
        <v>0.12982000000000002</v>
      </c>
      <c r="N22" s="36">
        <f t="shared" ref="N22:O22" si="9">N21/5</f>
        <v>0.16105399999999997</v>
      </c>
      <c r="O22" s="36">
        <f t="shared" si="9"/>
        <v>0.15925399999999998</v>
      </c>
    </row>
    <row r="23" spans="1:15" ht="15.75" thickTop="1" x14ac:dyDescent="0.25">
      <c r="A23" s="31">
        <v>42023</v>
      </c>
      <c r="B23" s="32">
        <v>0.15970999999999999</v>
      </c>
      <c r="C23" s="33">
        <v>0.2223</v>
      </c>
      <c r="D23" s="32">
        <v>0.11366</v>
      </c>
      <c r="E23" s="33">
        <v>141.32929999999999</v>
      </c>
      <c r="F23" s="32">
        <v>0.16858000000000001</v>
      </c>
      <c r="G23" s="33">
        <v>9.2230000000000006E-2</v>
      </c>
      <c r="H23" s="32">
        <v>0.17399999999999999</v>
      </c>
      <c r="I23" s="33">
        <v>8.6650000000000005E-2</v>
      </c>
      <c r="J23" s="33">
        <v>0.13120000000000001</v>
      </c>
      <c r="K23" s="32">
        <v>15.421900000000001</v>
      </c>
      <c r="L23" s="34">
        <v>0.13239999999999999</v>
      </c>
      <c r="M23" s="35">
        <v>0.13</v>
      </c>
      <c r="N23" s="34">
        <v>0.16061</v>
      </c>
      <c r="O23" s="35">
        <v>0.15881000000000001</v>
      </c>
    </row>
    <row r="24" spans="1:15" x14ac:dyDescent="0.25">
      <c r="A24" s="31">
        <v>42024</v>
      </c>
      <c r="B24" s="32">
        <v>0.15962000000000001</v>
      </c>
      <c r="C24" s="33">
        <v>0.22117000000000001</v>
      </c>
      <c r="D24" s="32">
        <v>0.11308</v>
      </c>
      <c r="E24" s="33">
        <v>141.70272</v>
      </c>
      <c r="F24" s="32">
        <v>0.16844000000000001</v>
      </c>
      <c r="G24" s="33">
        <v>9.2230000000000006E-2</v>
      </c>
      <c r="H24" s="32">
        <v>0.17455999999999999</v>
      </c>
      <c r="I24" s="33">
        <v>8.6620000000000003E-2</v>
      </c>
      <c r="J24" s="33">
        <v>0.13120000000000001</v>
      </c>
      <c r="K24" s="32">
        <v>15.40272</v>
      </c>
      <c r="L24" s="34">
        <v>0.13239999999999999</v>
      </c>
      <c r="M24" s="35">
        <v>0.13</v>
      </c>
      <c r="N24" s="34">
        <v>0.16052</v>
      </c>
      <c r="O24" s="35">
        <v>0.15872</v>
      </c>
    </row>
    <row r="25" spans="1:15" x14ac:dyDescent="0.25">
      <c r="A25" s="31">
        <v>42025</v>
      </c>
      <c r="B25" s="32">
        <v>0.16</v>
      </c>
      <c r="C25" s="33">
        <v>0.22131000000000001</v>
      </c>
      <c r="D25" s="32">
        <v>0.11316</v>
      </c>
      <c r="E25" s="33">
        <v>142.13746</v>
      </c>
      <c r="F25" s="32">
        <v>0.17005999999999999</v>
      </c>
      <c r="G25" s="33">
        <v>9.2249999999999999E-2</v>
      </c>
      <c r="H25" s="32">
        <v>0.17513000000000001</v>
      </c>
      <c r="I25" s="33">
        <v>8.6499999999999994E-2</v>
      </c>
      <c r="J25" s="33">
        <v>0.13100000000000001</v>
      </c>
      <c r="K25" s="32">
        <v>15.490259999999999</v>
      </c>
      <c r="L25" s="34">
        <v>0.13220000000000001</v>
      </c>
      <c r="M25" s="35">
        <v>0.1298</v>
      </c>
      <c r="N25" s="34">
        <v>0.16092999999999999</v>
      </c>
      <c r="O25" s="35">
        <v>0.15912999999999999</v>
      </c>
    </row>
    <row r="26" spans="1:15" x14ac:dyDescent="0.25">
      <c r="A26" s="31">
        <v>42026</v>
      </c>
      <c r="B26" s="32">
        <v>0.16028999999999999</v>
      </c>
      <c r="C26" s="33">
        <v>0.22029000000000001</v>
      </c>
      <c r="D26" s="32">
        <v>0.11262999999999999</v>
      </c>
      <c r="E26" s="33">
        <v>141.88318000000001</v>
      </c>
      <c r="F26" s="32">
        <v>0.17124</v>
      </c>
      <c r="G26" s="33">
        <v>9.2009999999999995E-2</v>
      </c>
      <c r="H26" s="32">
        <v>0.17444000000000001</v>
      </c>
      <c r="I26" s="33">
        <v>8.6410000000000001E-2</v>
      </c>
      <c r="J26" s="33">
        <v>0.13070000000000001</v>
      </c>
      <c r="K26" s="32">
        <v>15.41492</v>
      </c>
      <c r="L26" s="34">
        <v>0.13189999999999999</v>
      </c>
      <c r="M26" s="35">
        <v>0.1295</v>
      </c>
      <c r="N26" s="34">
        <v>0.16119</v>
      </c>
      <c r="O26" s="35">
        <v>0.15939</v>
      </c>
    </row>
    <row r="27" spans="1:15" ht="15.75" thickBot="1" x14ac:dyDescent="0.3">
      <c r="A27" s="17">
        <v>42027</v>
      </c>
      <c r="B27" s="18">
        <v>0.16109999999999999</v>
      </c>
      <c r="C27" s="19">
        <v>0.22184999999999999</v>
      </c>
      <c r="D27" s="18">
        <v>0.11343</v>
      </c>
      <c r="E27" s="19">
        <v>141.21476000000001</v>
      </c>
      <c r="F27" s="18">
        <v>0.17280000000000001</v>
      </c>
      <c r="G27" s="19">
        <v>9.1480000000000006E-2</v>
      </c>
      <c r="H27" s="18">
        <v>0.17388999999999999</v>
      </c>
      <c r="I27" s="19">
        <v>8.6209999999999995E-2</v>
      </c>
      <c r="J27" s="19">
        <v>0.13020000000000001</v>
      </c>
      <c r="K27" s="18">
        <v>15.35449</v>
      </c>
      <c r="L27" s="20">
        <v>0.13139999999999999</v>
      </c>
      <c r="M27" s="21">
        <v>0.129</v>
      </c>
      <c r="N27" s="20">
        <v>0.16200000000000001</v>
      </c>
      <c r="O27" s="21">
        <v>0.16020000000000001</v>
      </c>
    </row>
    <row r="28" spans="1:15" ht="15.75" thickTop="1" x14ac:dyDescent="0.25">
      <c r="A28" s="22" t="s">
        <v>19</v>
      </c>
      <c r="B28" s="23">
        <f t="shared" ref="B28:O28" si="10">SUM(B23:B27)</f>
        <v>0.8007200000000001</v>
      </c>
      <c r="C28" s="24">
        <f t="shared" si="10"/>
        <v>1.1069200000000001</v>
      </c>
      <c r="D28" s="23">
        <f t="shared" si="10"/>
        <v>0.56596000000000002</v>
      </c>
      <c r="E28" s="24">
        <f t="shared" si="10"/>
        <v>708.26742000000013</v>
      </c>
      <c r="F28" s="23">
        <f t="shared" si="10"/>
        <v>0.8511200000000001</v>
      </c>
      <c r="G28" s="24">
        <f t="shared" si="10"/>
        <v>0.4602</v>
      </c>
      <c r="H28" s="23">
        <f t="shared" si="10"/>
        <v>0.87202000000000002</v>
      </c>
      <c r="I28" s="24">
        <f t="shared" si="10"/>
        <v>0.43239</v>
      </c>
      <c r="J28" s="24">
        <f t="shared" si="10"/>
        <v>0.65429999999999999</v>
      </c>
      <c r="K28" s="23">
        <f t="shared" si="10"/>
        <v>77.08429000000001</v>
      </c>
      <c r="L28" s="25">
        <f t="shared" si="10"/>
        <v>0.6603</v>
      </c>
      <c r="M28" s="26">
        <f t="shared" si="10"/>
        <v>0.6483000000000001</v>
      </c>
      <c r="N28" s="26">
        <f t="shared" si="10"/>
        <v>0.80525000000000013</v>
      </c>
      <c r="O28" s="26">
        <f t="shared" si="10"/>
        <v>0.79625000000000001</v>
      </c>
    </row>
    <row r="29" spans="1:15" ht="15.75" thickBot="1" x14ac:dyDescent="0.3">
      <c r="A29" s="27" t="s">
        <v>20</v>
      </c>
      <c r="B29" s="28">
        <f>B28/5</f>
        <v>0.16014400000000001</v>
      </c>
      <c r="C29" s="29">
        <f>C28/5</f>
        <v>0.22138400000000003</v>
      </c>
      <c r="D29" s="29">
        <f t="shared" ref="D29:K29" si="11">D28/5</f>
        <v>0.113192</v>
      </c>
      <c r="E29" s="29">
        <f t="shared" si="11"/>
        <v>141.65348400000002</v>
      </c>
      <c r="F29" s="29">
        <f t="shared" si="11"/>
        <v>0.17022400000000001</v>
      </c>
      <c r="G29" s="29">
        <f t="shared" si="11"/>
        <v>9.2039999999999997E-2</v>
      </c>
      <c r="H29" s="29">
        <f t="shared" si="11"/>
        <v>0.174404</v>
      </c>
      <c r="I29" s="29">
        <f t="shared" si="11"/>
        <v>8.6477999999999999E-2</v>
      </c>
      <c r="J29" s="29">
        <f t="shared" si="11"/>
        <v>0.13086</v>
      </c>
      <c r="K29" s="29">
        <f t="shared" si="11"/>
        <v>15.416858000000001</v>
      </c>
      <c r="L29" s="30">
        <f>L28/5</f>
        <v>0.13206000000000001</v>
      </c>
      <c r="M29" s="36">
        <f>M28/5</f>
        <v>0.12966000000000003</v>
      </c>
      <c r="N29" s="36">
        <f t="shared" ref="N29:O29" si="12">N28/5</f>
        <v>0.16105000000000003</v>
      </c>
      <c r="O29" s="36">
        <f t="shared" si="12"/>
        <v>0.15925</v>
      </c>
    </row>
    <row r="30" spans="1:15" ht="15.75" thickTop="1" x14ac:dyDescent="0.25">
      <c r="A30" s="31">
        <v>42030</v>
      </c>
      <c r="B30" s="32">
        <v>0.16328999999999999</v>
      </c>
      <c r="C30" s="33">
        <v>0.22567999999999999</v>
      </c>
      <c r="D30" s="32">
        <v>0.11539000000000001</v>
      </c>
      <c r="E30" s="33">
        <v>139.74494000000001</v>
      </c>
      <c r="F30" s="32">
        <v>0.17371</v>
      </c>
      <c r="G30" s="33">
        <v>9.214E-2</v>
      </c>
      <c r="H30" s="32">
        <v>0.17358999999999999</v>
      </c>
      <c r="I30" s="33">
        <v>8.6080000000000004E-2</v>
      </c>
      <c r="J30" s="33">
        <v>0.12909999999999999</v>
      </c>
      <c r="K30" s="32">
        <v>15.195880000000001</v>
      </c>
      <c r="L30" s="34">
        <v>0.1303</v>
      </c>
      <c r="M30" s="35">
        <v>0.12790000000000001</v>
      </c>
      <c r="N30" s="34">
        <v>0.16419</v>
      </c>
      <c r="O30" s="35">
        <v>0.16239000000000001</v>
      </c>
    </row>
    <row r="31" spans="1:15" x14ac:dyDescent="0.25">
      <c r="A31" s="31">
        <v>42031</v>
      </c>
      <c r="B31" s="32">
        <v>0.16336999999999999</v>
      </c>
      <c r="C31" s="33">
        <v>0.22522</v>
      </c>
      <c r="D31" s="32">
        <v>0.11515</v>
      </c>
      <c r="E31" s="33">
        <v>139.37539000000001</v>
      </c>
      <c r="F31" s="32">
        <v>0.17366000000000001</v>
      </c>
      <c r="G31" s="33">
        <v>9.196E-2</v>
      </c>
      <c r="H31" s="32">
        <v>0.17354</v>
      </c>
      <c r="I31" s="33">
        <v>8.584E-2</v>
      </c>
      <c r="J31" s="33">
        <v>0.12909999999999999</v>
      </c>
      <c r="K31" s="32">
        <v>15.23574</v>
      </c>
      <c r="L31" s="34">
        <v>0.1303</v>
      </c>
      <c r="M31" s="35">
        <v>0.12790000000000001</v>
      </c>
      <c r="N31" s="34">
        <v>0.16427</v>
      </c>
      <c r="O31" s="35">
        <v>0.16247</v>
      </c>
    </row>
    <row r="32" spans="1:15" x14ac:dyDescent="0.25">
      <c r="A32" s="31">
        <v>42032</v>
      </c>
      <c r="B32" s="32">
        <v>0.16289999999999999</v>
      </c>
      <c r="C32" s="33">
        <v>0.22313</v>
      </c>
      <c r="D32" s="32">
        <v>0.11408</v>
      </c>
      <c r="E32" s="33">
        <v>139.83482000000001</v>
      </c>
      <c r="F32" s="32">
        <v>0.17385</v>
      </c>
      <c r="G32" s="33">
        <v>9.1980000000000006E-2</v>
      </c>
      <c r="H32" s="32">
        <v>0.17354</v>
      </c>
      <c r="I32" s="33">
        <v>8.5370000000000001E-2</v>
      </c>
      <c r="J32" s="33">
        <v>0.12939999999999999</v>
      </c>
      <c r="K32" s="32">
        <v>15.252700000000001</v>
      </c>
      <c r="L32" s="34">
        <v>0.13059999999999999</v>
      </c>
      <c r="M32" s="35">
        <v>0.12820000000000001</v>
      </c>
      <c r="N32" s="34">
        <v>0.1638</v>
      </c>
      <c r="O32" s="35">
        <v>0.13200000000000001</v>
      </c>
    </row>
    <row r="33" spans="1:15" x14ac:dyDescent="0.25">
      <c r="A33" s="108">
        <v>42033</v>
      </c>
      <c r="B33" s="32">
        <v>0.16267999999999999</v>
      </c>
      <c r="C33" s="78">
        <v>0.22342999999999999</v>
      </c>
      <c r="D33" s="32">
        <v>0.11425</v>
      </c>
      <c r="E33" s="33">
        <v>140.24073000000001</v>
      </c>
      <c r="F33" s="32">
        <v>0.17485000000000001</v>
      </c>
      <c r="G33" s="33">
        <v>9.1730000000000006E-2</v>
      </c>
      <c r="H33" s="32">
        <v>0.17469000000000001</v>
      </c>
      <c r="I33" s="33">
        <v>8.5319999999999993E-2</v>
      </c>
      <c r="J33" s="33">
        <v>0.1295</v>
      </c>
      <c r="K33" s="32">
        <v>15.24798</v>
      </c>
      <c r="L33" s="34">
        <v>0.13070000000000001</v>
      </c>
      <c r="M33" s="35">
        <v>0.1283</v>
      </c>
      <c r="N33" s="34">
        <v>0.16358</v>
      </c>
      <c r="O33" s="35">
        <v>0.16178000000000001</v>
      </c>
    </row>
    <row r="34" spans="1:15" ht="15.75" thickBot="1" x14ac:dyDescent="0.3">
      <c r="A34" s="17">
        <v>42034</v>
      </c>
      <c r="B34" s="18">
        <v>0.16447000000000001</v>
      </c>
      <c r="C34" s="19">
        <v>0.22184000000000001</v>
      </c>
      <c r="D34" s="18">
        <v>0.10884000000000001</v>
      </c>
      <c r="E34" s="19">
        <v>140.19514000000001</v>
      </c>
      <c r="F34" s="18">
        <v>0.17610999999999999</v>
      </c>
      <c r="G34" s="19">
        <v>9.1130000000000003E-2</v>
      </c>
      <c r="H34" s="18">
        <v>0.17365</v>
      </c>
      <c r="I34" s="19">
        <v>8.5110000000000005E-2</v>
      </c>
      <c r="J34" s="19">
        <v>0.12839999999999999</v>
      </c>
      <c r="K34" s="18">
        <v>15.14767</v>
      </c>
      <c r="L34" s="20">
        <v>0.12959999999999999</v>
      </c>
      <c r="M34" s="21">
        <v>0.12720000000000001</v>
      </c>
      <c r="N34" s="20">
        <v>0.16536999999999999</v>
      </c>
      <c r="O34" s="21">
        <v>0.16356999999999999</v>
      </c>
    </row>
    <row r="35" spans="1:15" ht="15.75" thickTop="1" x14ac:dyDescent="0.25">
      <c r="A35" s="22" t="s">
        <v>19</v>
      </c>
      <c r="B35" s="23">
        <f t="shared" ref="B35:O35" si="13">SUM(B30:B34)</f>
        <v>0.81670999999999994</v>
      </c>
      <c r="C35" s="24">
        <f t="shared" si="13"/>
        <v>1.1193</v>
      </c>
      <c r="D35" s="23">
        <f t="shared" si="13"/>
        <v>0.56771000000000005</v>
      </c>
      <c r="E35" s="24">
        <f t="shared" si="13"/>
        <v>699.39102000000003</v>
      </c>
      <c r="F35" s="23">
        <f t="shared" si="13"/>
        <v>0.87217999999999996</v>
      </c>
      <c r="G35" s="24">
        <f t="shared" si="13"/>
        <v>0.45893999999999996</v>
      </c>
      <c r="H35" s="23">
        <f t="shared" si="13"/>
        <v>0.86900999999999995</v>
      </c>
      <c r="I35" s="24">
        <f t="shared" si="13"/>
        <v>0.42772000000000004</v>
      </c>
      <c r="J35" s="24">
        <f t="shared" si="13"/>
        <v>0.64549999999999985</v>
      </c>
      <c r="K35" s="23">
        <f t="shared" si="13"/>
        <v>76.079970000000003</v>
      </c>
      <c r="L35" s="25">
        <f t="shared" si="13"/>
        <v>0.65149999999999997</v>
      </c>
      <c r="M35" s="26">
        <f t="shared" si="13"/>
        <v>0.63949999999999996</v>
      </c>
      <c r="N35" s="26">
        <f t="shared" si="13"/>
        <v>0.82121</v>
      </c>
      <c r="O35" s="26">
        <f t="shared" si="13"/>
        <v>0.78221000000000007</v>
      </c>
    </row>
    <row r="36" spans="1:15" ht="15.75" thickBot="1" x14ac:dyDescent="0.3">
      <c r="A36" s="27" t="s">
        <v>20</v>
      </c>
      <c r="B36" s="28">
        <f>B35/5</f>
        <v>0.16334199999999999</v>
      </c>
      <c r="C36" s="29">
        <f>C35/5</f>
        <v>0.22386</v>
      </c>
      <c r="D36" s="29">
        <f t="shared" ref="D36:K36" si="14">D35/5</f>
        <v>0.113542</v>
      </c>
      <c r="E36" s="29">
        <f t="shared" si="14"/>
        <v>139.87820400000001</v>
      </c>
      <c r="F36" s="29">
        <f t="shared" si="14"/>
        <v>0.17443599999999998</v>
      </c>
      <c r="G36" s="29">
        <f t="shared" si="14"/>
        <v>9.1787999999999995E-2</v>
      </c>
      <c r="H36" s="29">
        <f t="shared" si="14"/>
        <v>0.17380199999999998</v>
      </c>
      <c r="I36" s="29">
        <f t="shared" si="14"/>
        <v>8.5544000000000009E-2</v>
      </c>
      <c r="J36" s="29">
        <f t="shared" si="14"/>
        <v>0.12909999999999996</v>
      </c>
      <c r="K36" s="29">
        <f t="shared" si="14"/>
        <v>15.215994</v>
      </c>
      <c r="L36" s="30">
        <f>L35/5</f>
        <v>0.1303</v>
      </c>
      <c r="M36" s="30">
        <f t="shared" ref="M36:N36" si="15">M35/5</f>
        <v>0.12789999999999999</v>
      </c>
      <c r="N36" s="30">
        <f t="shared" si="15"/>
        <v>0.164242</v>
      </c>
      <c r="O36" s="30">
        <f>O35/5</f>
        <v>0.15644200000000003</v>
      </c>
    </row>
    <row r="37" spans="1:15" ht="15.75" thickTop="1" x14ac:dyDescent="0.25">
      <c r="A37" s="37"/>
      <c r="B37" s="32"/>
      <c r="C37" s="33"/>
      <c r="D37" s="32"/>
      <c r="E37" s="33"/>
      <c r="F37" s="32"/>
      <c r="G37" s="33"/>
      <c r="H37" s="32"/>
      <c r="I37" s="33"/>
      <c r="J37" s="33"/>
      <c r="K37" s="32"/>
      <c r="L37" s="34"/>
      <c r="M37" s="35"/>
      <c r="N37" s="34"/>
      <c r="O37" s="35"/>
    </row>
    <row r="38" spans="1:15" ht="20.25" x14ac:dyDescent="0.3">
      <c r="A38" s="37"/>
      <c r="B38" s="32"/>
      <c r="D38" s="38"/>
      <c r="E38" s="39" t="s">
        <v>22</v>
      </c>
      <c r="F38" s="32"/>
      <c r="G38" s="33"/>
      <c r="H38" s="32"/>
      <c r="I38" s="33"/>
      <c r="J38" s="33"/>
      <c r="K38" s="32"/>
      <c r="L38" s="34"/>
      <c r="M38" s="35"/>
      <c r="N38" s="34"/>
      <c r="O38" s="35"/>
    </row>
    <row r="39" spans="1:15" ht="15.75" thickBot="1" x14ac:dyDescent="0.3">
      <c r="A39" s="40"/>
      <c r="B39" s="41"/>
      <c r="C39" s="42"/>
      <c r="D39" s="41"/>
      <c r="E39" s="42"/>
      <c r="F39" s="41"/>
      <c r="G39" s="42"/>
      <c r="H39" s="41"/>
      <c r="I39" s="42"/>
      <c r="J39" s="42"/>
      <c r="K39" s="41"/>
      <c r="L39" s="43"/>
      <c r="M39" s="44"/>
      <c r="N39" s="43"/>
      <c r="O39" s="44"/>
    </row>
    <row r="40" spans="1:15" x14ac:dyDescent="0.25">
      <c r="A40" s="45" t="s">
        <v>23</v>
      </c>
      <c r="B40" s="46">
        <f t="shared" ref="B40:K40" si="16">SUM(B6,B9:B13,B16:B20,B23:B27,B30:B34)</f>
        <v>3.38443</v>
      </c>
      <c r="C40" s="47">
        <f t="shared" si="16"/>
        <v>4.59666</v>
      </c>
      <c r="D40" s="47">
        <f t="shared" si="16"/>
        <v>2.34253</v>
      </c>
      <c r="E40" s="47">
        <f t="shared" si="16"/>
        <v>2837.6288500000001</v>
      </c>
      <c r="F40" s="47">
        <f t="shared" si="16"/>
        <v>3.5759399999999997</v>
      </c>
      <c r="G40" s="47">
        <f t="shared" si="16"/>
        <v>1.9282599999999999</v>
      </c>
      <c r="H40" s="47">
        <f t="shared" si="16"/>
        <v>3.6578600000000003</v>
      </c>
      <c r="I40" s="47">
        <f t="shared" si="16"/>
        <v>1.8050299999999997</v>
      </c>
      <c r="J40" s="47">
        <f t="shared" si="16"/>
        <v>2.7379000000000002</v>
      </c>
      <c r="K40" s="47">
        <f t="shared" si="16"/>
        <v>324.03142999999994</v>
      </c>
      <c r="L40" s="25">
        <f>SUM(L6:L6,L9:L13,L16:L20,L23:L27,L30:L34)</f>
        <v>2.7631000000000006</v>
      </c>
      <c r="M40" s="25">
        <f>SUM(M6:M6,M9:M13,M16:M20,M23:M27,M30:M34)</f>
        <v>2.712699999999999</v>
      </c>
      <c r="N40" s="25">
        <f>SUM(N6:N6,N9:N13,N16:N20,N23:N27,N30:N34)</f>
        <v>3.4033599999999997</v>
      </c>
      <c r="O40" s="25">
        <f>SUM(O6:O6,O9:O13,O16:O20,O23:O27,O30:O34)</f>
        <v>3.3355600000000001</v>
      </c>
    </row>
    <row r="41" spans="1:15" x14ac:dyDescent="0.25">
      <c r="A41" s="45" t="s">
        <v>24</v>
      </c>
      <c r="B41" s="46">
        <f>B40/21</f>
        <v>0.16116333333333333</v>
      </c>
      <c r="C41" s="47">
        <f>C40/21</f>
        <v>0.21888857142857143</v>
      </c>
      <c r="D41" s="47">
        <f t="shared" ref="D41:K41" si="17">D40/21</f>
        <v>0.11154904761904762</v>
      </c>
      <c r="E41" s="47">
        <f t="shared" si="17"/>
        <v>135.12518333333333</v>
      </c>
      <c r="F41" s="47">
        <f t="shared" si="17"/>
        <v>0.17028285714285712</v>
      </c>
      <c r="G41" s="47">
        <f t="shared" si="17"/>
        <v>9.1821904761904757E-2</v>
      </c>
      <c r="H41" s="47">
        <f t="shared" si="17"/>
        <v>0.17418380952380955</v>
      </c>
      <c r="I41" s="47">
        <f t="shared" si="17"/>
        <v>8.5953809523809516E-2</v>
      </c>
      <c r="J41" s="47">
        <f t="shared" si="17"/>
        <v>0.13037619047619048</v>
      </c>
      <c r="K41" s="47">
        <f t="shared" si="17"/>
        <v>15.430068095238093</v>
      </c>
      <c r="L41" s="25">
        <f>L40/21</f>
        <v>0.13157619047619051</v>
      </c>
      <c r="M41" s="25">
        <f>M40/21</f>
        <v>0.12917619047619042</v>
      </c>
      <c r="N41" s="25">
        <f>N40/21</f>
        <v>0.16206476190476188</v>
      </c>
      <c r="O41" s="25">
        <f>O40/21</f>
        <v>0.15883619047619049</v>
      </c>
    </row>
    <row r="42" spans="1:15" x14ac:dyDescent="0.25">
      <c r="A42" s="45" t="s">
        <v>25</v>
      </c>
      <c r="B42" s="46">
        <f>1/B41</f>
        <v>6.2048853130364643</v>
      </c>
      <c r="C42" s="47">
        <f>1/C41</f>
        <v>4.5685345446476351</v>
      </c>
      <c r="D42" s="47">
        <f>1/D41</f>
        <v>8.9646664076874156</v>
      </c>
      <c r="E42" s="47">
        <f>1000/E41</f>
        <v>7.4005450008023432</v>
      </c>
      <c r="F42" s="47">
        <f t="shared" ref="F42:J42" si="18">1/F41</f>
        <v>5.8725817547274293</v>
      </c>
      <c r="G42" s="47">
        <f t="shared" si="18"/>
        <v>10.890647526785807</v>
      </c>
      <c r="H42" s="47">
        <f t="shared" si="18"/>
        <v>5.7410617136795823</v>
      </c>
      <c r="I42" s="47">
        <f t="shared" si="18"/>
        <v>11.634155665002799</v>
      </c>
      <c r="J42" s="47">
        <f t="shared" si="18"/>
        <v>7.6701121297344681</v>
      </c>
      <c r="K42" s="47">
        <f>100/K41</f>
        <v>6.4808527987547393</v>
      </c>
      <c r="L42" s="25">
        <f>1/L41</f>
        <v>7.6001592414317232</v>
      </c>
      <c r="M42" s="25">
        <f t="shared" ref="M42:O42" si="19">1/M41</f>
        <v>7.7413646920042796</v>
      </c>
      <c r="N42" s="25">
        <f t="shared" si="19"/>
        <v>6.1703728080485174</v>
      </c>
      <c r="O42" s="25">
        <f t="shared" si="19"/>
        <v>6.2957944093345635</v>
      </c>
    </row>
    <row r="43" spans="1:15" ht="15.75" thickBot="1" x14ac:dyDescent="0.3">
      <c r="A43" s="40"/>
      <c r="B43" s="48"/>
      <c r="C43" s="49"/>
      <c r="D43" s="48"/>
      <c r="E43" s="49"/>
      <c r="F43" s="48"/>
      <c r="G43" s="49"/>
      <c r="H43" s="48"/>
      <c r="I43" s="49"/>
      <c r="J43" s="49"/>
      <c r="K43" s="48"/>
      <c r="L43" s="50"/>
      <c r="M43" s="51"/>
      <c r="N43" s="50"/>
      <c r="O43" s="51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2" width="11.28515625" customWidth="1"/>
    <col min="3" max="3" width="11.7109375" customWidth="1"/>
    <col min="4" max="4" width="12.140625" customWidth="1"/>
    <col min="5" max="5" width="12" customWidth="1"/>
    <col min="6" max="6" width="11.28515625" customWidth="1"/>
    <col min="7" max="7" width="11.140625" customWidth="1"/>
    <col min="8" max="8" width="11.28515625" customWidth="1"/>
    <col min="9" max="9" width="11.140625" customWidth="1"/>
    <col min="10" max="11" width="10.85546875" customWidth="1"/>
    <col min="12" max="13" width="10.28515625" customWidth="1"/>
    <col min="14" max="14" width="10.5703125" customWidth="1"/>
    <col min="15" max="15" width="10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52" t="s">
        <v>26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3" t="s">
        <v>27</v>
      </c>
      <c r="M3" s="6"/>
      <c r="N3" s="6"/>
      <c r="O3" s="7"/>
    </row>
    <row r="4" spans="1:15" ht="15.75" thickBot="1" x14ac:dyDescent="0.3">
      <c r="A4" s="54"/>
      <c r="B4" s="55"/>
      <c r="C4" s="54"/>
      <c r="D4" s="55"/>
      <c r="E4" s="54"/>
      <c r="F4" s="55"/>
      <c r="G4" s="54"/>
      <c r="H4" s="55"/>
      <c r="I4" s="54"/>
      <c r="J4" s="54"/>
      <c r="K4" s="55"/>
      <c r="L4" s="10" t="s">
        <v>2</v>
      </c>
      <c r="M4" s="11"/>
      <c r="N4" s="10" t="s">
        <v>3</v>
      </c>
      <c r="O4" s="12"/>
    </row>
    <row r="5" spans="1:15" ht="15.75" thickBot="1" x14ac:dyDescent="0.3">
      <c r="A5" s="56" t="s">
        <v>4</v>
      </c>
      <c r="B5" s="57" t="s">
        <v>5</v>
      </c>
      <c r="C5" s="56" t="s">
        <v>6</v>
      </c>
      <c r="D5" s="57" t="s">
        <v>7</v>
      </c>
      <c r="E5" s="56" t="s">
        <v>8</v>
      </c>
      <c r="F5" s="57" t="s">
        <v>9</v>
      </c>
      <c r="G5" s="56" t="s">
        <v>10</v>
      </c>
      <c r="H5" s="57" t="s">
        <v>11</v>
      </c>
      <c r="I5" s="56" t="s">
        <v>12</v>
      </c>
      <c r="J5" s="56" t="s">
        <v>13</v>
      </c>
      <c r="K5" s="57" t="s">
        <v>14</v>
      </c>
      <c r="L5" s="15" t="s">
        <v>15</v>
      </c>
      <c r="M5" s="16" t="s">
        <v>16</v>
      </c>
      <c r="N5" s="15" t="s">
        <v>17</v>
      </c>
      <c r="O5" s="16" t="s">
        <v>18</v>
      </c>
    </row>
    <row r="6" spans="1:15" x14ac:dyDescent="0.25">
      <c r="A6" s="58">
        <v>42037</v>
      </c>
      <c r="B6" s="32">
        <v>0.16506000000000001</v>
      </c>
      <c r="C6" s="33">
        <v>0.22195999999999999</v>
      </c>
      <c r="D6" s="32">
        <v>0.11348</v>
      </c>
      <c r="E6" s="33">
        <v>140.88603000000001</v>
      </c>
      <c r="F6" s="32">
        <v>0.17680999999999999</v>
      </c>
      <c r="G6" s="33">
        <v>9.0929999999999997E-2</v>
      </c>
      <c r="H6" s="32">
        <v>0.17365</v>
      </c>
      <c r="I6" s="33">
        <v>8.5099999999999995E-2</v>
      </c>
      <c r="J6" s="33">
        <v>0.12820000000000001</v>
      </c>
      <c r="K6" s="32">
        <v>15.02632</v>
      </c>
      <c r="L6" s="34">
        <v>0.12939999999999999</v>
      </c>
      <c r="M6" s="35">
        <v>0.127</v>
      </c>
      <c r="N6" s="34">
        <v>0.16596</v>
      </c>
      <c r="O6" s="35">
        <v>0.16416</v>
      </c>
    </row>
    <row r="7" spans="1:15" x14ac:dyDescent="0.25">
      <c r="A7" s="58">
        <v>42038</v>
      </c>
      <c r="B7" s="32">
        <v>0.16469</v>
      </c>
      <c r="C7" s="33">
        <v>0.22156000000000001</v>
      </c>
      <c r="D7" s="32">
        <v>0.11328000000000001</v>
      </c>
      <c r="E7" s="33">
        <v>141.21211</v>
      </c>
      <c r="F7" s="32">
        <v>0.17626</v>
      </c>
      <c r="G7" s="33">
        <v>9.1060000000000002E-2</v>
      </c>
      <c r="H7" s="32">
        <v>0.17355999999999999</v>
      </c>
      <c r="I7" s="33">
        <v>8.5260000000000002E-2</v>
      </c>
      <c r="J7" s="33">
        <v>0.1283</v>
      </c>
      <c r="K7" s="32">
        <v>15.04542</v>
      </c>
      <c r="L7" s="34">
        <v>0.1295</v>
      </c>
      <c r="M7" s="35">
        <v>0.12709999999999999</v>
      </c>
      <c r="N7" s="34">
        <v>0.16558999999999999</v>
      </c>
      <c r="O7" s="35">
        <v>0.16378999999999999</v>
      </c>
    </row>
    <row r="8" spans="1:15" x14ac:dyDescent="0.25">
      <c r="A8" s="58">
        <v>42039</v>
      </c>
      <c r="B8" s="32">
        <v>0.16569</v>
      </c>
      <c r="C8" s="33">
        <v>0.21904000000000001</v>
      </c>
      <c r="D8" s="32">
        <v>0.11990000000000001</v>
      </c>
      <c r="E8" s="33">
        <v>140.55727999999999</v>
      </c>
      <c r="F8" s="32">
        <v>0.17518</v>
      </c>
      <c r="G8" s="33">
        <v>9.0789999999999996E-2</v>
      </c>
      <c r="H8" s="32">
        <v>0.17261000000000001</v>
      </c>
      <c r="I8" s="33">
        <v>8.4779999999999994E-2</v>
      </c>
      <c r="J8" s="33">
        <v>0.128</v>
      </c>
      <c r="K8" s="32">
        <v>15.023199999999999</v>
      </c>
      <c r="L8" s="34">
        <v>0.12920000000000001</v>
      </c>
      <c r="M8" s="35">
        <v>0.1268</v>
      </c>
      <c r="N8" s="34">
        <v>0.16658999999999999</v>
      </c>
      <c r="O8" s="35">
        <v>0.16478999999999999</v>
      </c>
    </row>
    <row r="9" spans="1:15" x14ac:dyDescent="0.25">
      <c r="A9" s="58">
        <v>42040</v>
      </c>
      <c r="B9" s="32">
        <v>0.16506000000000001</v>
      </c>
      <c r="C9" s="33">
        <v>0.22195999999999999</v>
      </c>
      <c r="D9" s="32">
        <v>0.11348</v>
      </c>
      <c r="E9" s="33">
        <v>140.88603000000001</v>
      </c>
      <c r="F9" s="32">
        <v>0.17365</v>
      </c>
      <c r="G9" s="33">
        <v>9.0929999999999997E-2</v>
      </c>
      <c r="H9" s="32">
        <v>0.17365</v>
      </c>
      <c r="I9" s="33">
        <v>8.5099999999999995E-2</v>
      </c>
      <c r="J9" s="33">
        <v>0.12820000000000001</v>
      </c>
      <c r="K9" s="32">
        <v>15.02632</v>
      </c>
      <c r="L9" s="34">
        <v>0.12939999999999999</v>
      </c>
      <c r="M9" s="35">
        <v>0.127</v>
      </c>
      <c r="N9" s="34">
        <v>0.16596</v>
      </c>
      <c r="O9" s="35">
        <v>0.16416</v>
      </c>
    </row>
    <row r="10" spans="1:15" ht="15.75" thickBot="1" x14ac:dyDescent="0.3">
      <c r="A10" s="59">
        <v>42041</v>
      </c>
      <c r="B10" s="18">
        <v>0.16503000000000001</v>
      </c>
      <c r="C10" s="19">
        <v>0.22031000000000001</v>
      </c>
      <c r="D10" s="18">
        <v>0.11264</v>
      </c>
      <c r="E10" s="19">
        <v>139.97022999999999</v>
      </c>
      <c r="F10" s="18">
        <v>0.17399999999999999</v>
      </c>
      <c r="G10" s="19">
        <v>9.0770000000000003E-2</v>
      </c>
      <c r="H10" s="18">
        <v>0.17299</v>
      </c>
      <c r="I10" s="19">
        <v>8.4190000000000001E-2</v>
      </c>
      <c r="J10" s="19">
        <v>0.1285</v>
      </c>
      <c r="K10" s="18">
        <v>15.07948</v>
      </c>
      <c r="L10" s="20">
        <v>0.1285</v>
      </c>
      <c r="M10" s="21">
        <v>0.1273</v>
      </c>
      <c r="N10" s="20">
        <v>0.16592999999999999</v>
      </c>
      <c r="O10" s="21">
        <v>0.16413</v>
      </c>
    </row>
    <row r="11" spans="1:15" ht="15.75" thickTop="1" x14ac:dyDescent="0.25">
      <c r="A11" s="60" t="s">
        <v>19</v>
      </c>
      <c r="B11" s="23">
        <f t="shared" ref="B11:O11" si="0">SUM(B6:B10)</f>
        <v>0.82552999999999999</v>
      </c>
      <c r="C11" s="24">
        <f t="shared" si="0"/>
        <v>1.10483</v>
      </c>
      <c r="D11" s="23">
        <f t="shared" si="0"/>
        <v>0.57277999999999996</v>
      </c>
      <c r="E11" s="24">
        <f t="shared" si="0"/>
        <v>703.51167999999996</v>
      </c>
      <c r="F11" s="23">
        <f t="shared" si="0"/>
        <v>0.8758999999999999</v>
      </c>
      <c r="G11" s="24">
        <f t="shared" si="0"/>
        <v>0.45448</v>
      </c>
      <c r="H11" s="23">
        <f t="shared" si="0"/>
        <v>0.86646000000000001</v>
      </c>
      <c r="I11" s="24">
        <f t="shared" si="0"/>
        <v>0.42443000000000003</v>
      </c>
      <c r="J11" s="24">
        <f t="shared" si="0"/>
        <v>0.64119999999999999</v>
      </c>
      <c r="K11" s="23">
        <f t="shared" si="0"/>
        <v>75.200739999999996</v>
      </c>
      <c r="L11" s="34">
        <f t="shared" si="0"/>
        <v>0.64599999999999991</v>
      </c>
      <c r="M11" s="35">
        <f t="shared" si="0"/>
        <v>0.63519999999999999</v>
      </c>
      <c r="N11" s="34">
        <f t="shared" si="0"/>
        <v>0.83003000000000005</v>
      </c>
      <c r="O11" s="35">
        <f t="shared" si="0"/>
        <v>0.82102999999999993</v>
      </c>
    </row>
    <row r="12" spans="1:15" ht="15.75" thickBot="1" x14ac:dyDescent="0.3">
      <c r="A12" s="61" t="s">
        <v>20</v>
      </c>
      <c r="B12" s="28">
        <f>B11/5</f>
        <v>0.165106</v>
      </c>
      <c r="C12" s="29">
        <f>C11/5</f>
        <v>0.220966</v>
      </c>
      <c r="D12" s="29">
        <f t="shared" ref="D12:K12" si="1">D11/5</f>
        <v>0.11455599999999999</v>
      </c>
      <c r="E12" s="29">
        <f t="shared" si="1"/>
        <v>140.702336</v>
      </c>
      <c r="F12" s="29">
        <f t="shared" si="1"/>
        <v>0.17517999999999997</v>
      </c>
      <c r="G12" s="29">
        <f t="shared" si="1"/>
        <v>9.0896000000000005E-2</v>
      </c>
      <c r="H12" s="29">
        <f t="shared" si="1"/>
        <v>0.173292</v>
      </c>
      <c r="I12" s="29">
        <f t="shared" si="1"/>
        <v>8.4886000000000003E-2</v>
      </c>
      <c r="J12" s="29">
        <f t="shared" si="1"/>
        <v>0.12823999999999999</v>
      </c>
      <c r="K12" s="29">
        <f t="shared" si="1"/>
        <v>15.040147999999999</v>
      </c>
      <c r="L12" s="20">
        <f>L11/5</f>
        <v>0.12919999999999998</v>
      </c>
      <c r="M12" s="20">
        <f t="shared" ref="M12:O12" si="2">M11/5</f>
        <v>0.12703999999999999</v>
      </c>
      <c r="N12" s="20">
        <f t="shared" si="2"/>
        <v>0.16600600000000001</v>
      </c>
      <c r="O12" s="20">
        <f t="shared" si="2"/>
        <v>0.16420599999999999</v>
      </c>
    </row>
    <row r="13" spans="1:15" ht="15.75" thickTop="1" x14ac:dyDescent="0.25">
      <c r="A13" s="58">
        <v>42044</v>
      </c>
      <c r="B13" s="32">
        <v>0.16503999999999999</v>
      </c>
      <c r="C13" s="33">
        <v>0.22172</v>
      </c>
      <c r="D13" s="32">
        <v>0.11336</v>
      </c>
      <c r="E13" s="33">
        <v>139.85132999999999</v>
      </c>
      <c r="F13" s="32">
        <v>0.17471</v>
      </c>
      <c r="G13" s="33">
        <v>9.0520000000000003E-2</v>
      </c>
      <c r="H13" s="32">
        <v>0.17399000000000001</v>
      </c>
      <c r="I13" s="33">
        <v>8.4089999999999998E-2</v>
      </c>
      <c r="J13" s="33">
        <v>0.1283</v>
      </c>
      <c r="K13" s="32">
        <v>15.276199999999999</v>
      </c>
      <c r="L13" s="34">
        <v>0.1295</v>
      </c>
      <c r="M13" s="35">
        <v>0.12709999999999999</v>
      </c>
      <c r="N13" s="34">
        <v>0.16594</v>
      </c>
      <c r="O13" s="35">
        <v>0.16414000000000001</v>
      </c>
    </row>
    <row r="14" spans="1:15" x14ac:dyDescent="0.25">
      <c r="A14" s="58">
        <v>42045</v>
      </c>
      <c r="B14" s="32">
        <v>0.16477</v>
      </c>
      <c r="C14" s="33">
        <v>0.22202</v>
      </c>
      <c r="D14" s="32">
        <v>0.11353000000000001</v>
      </c>
      <c r="E14" s="33">
        <v>140.98329000000001</v>
      </c>
      <c r="F14" s="32">
        <v>0.17404</v>
      </c>
      <c r="G14" s="33">
        <v>9.1170000000000001E-2</v>
      </c>
      <c r="H14" s="32">
        <v>0.17394999999999999</v>
      </c>
      <c r="I14" s="33">
        <v>8.4339999999999998E-2</v>
      </c>
      <c r="J14" s="33">
        <v>0.1285</v>
      </c>
      <c r="K14" s="32">
        <v>15.25456</v>
      </c>
      <c r="L14" s="34">
        <v>0.1285</v>
      </c>
      <c r="M14" s="35">
        <v>0.1285</v>
      </c>
      <c r="N14" s="34">
        <v>0.16567000000000001</v>
      </c>
      <c r="O14" s="35">
        <v>0.16386999999999999</v>
      </c>
    </row>
    <row r="15" spans="1:15" x14ac:dyDescent="0.25">
      <c r="A15" s="58">
        <v>42046</v>
      </c>
      <c r="B15" s="32">
        <v>0.16492999999999999</v>
      </c>
      <c r="C15" s="33">
        <v>0.22217000000000001</v>
      </c>
      <c r="D15" s="32">
        <v>0.11359</v>
      </c>
      <c r="E15" s="33">
        <v>140.51008999999999</v>
      </c>
      <c r="F15" s="32">
        <v>0.17337</v>
      </c>
      <c r="G15" s="33">
        <v>9.1289999999999996E-2</v>
      </c>
      <c r="H15" s="32">
        <v>0.17410999999999999</v>
      </c>
      <c r="I15" s="33">
        <v>8.43E-2</v>
      </c>
      <c r="J15" s="33">
        <v>0.1285</v>
      </c>
      <c r="K15" s="32">
        <v>15.30114</v>
      </c>
      <c r="L15" s="34">
        <v>0.12970000000000001</v>
      </c>
      <c r="M15" s="35">
        <v>0.1273</v>
      </c>
      <c r="N15" s="34">
        <v>0.16583000000000001</v>
      </c>
      <c r="O15" s="35">
        <v>0.16403000000000001</v>
      </c>
    </row>
    <row r="16" spans="1:15" x14ac:dyDescent="0.25">
      <c r="A16" s="58">
        <v>42047</v>
      </c>
      <c r="B16" s="32">
        <v>0.16556999999999999</v>
      </c>
      <c r="C16" s="33">
        <v>0.22162000000000001</v>
      </c>
      <c r="D16" s="32">
        <v>0.11330999999999999</v>
      </c>
      <c r="E16" s="33">
        <v>140.94025999999999</v>
      </c>
      <c r="F16" s="32">
        <v>0.17304</v>
      </c>
      <c r="G16" s="33">
        <v>9.0920000000000001E-2</v>
      </c>
      <c r="H16" s="32">
        <v>0.17415</v>
      </c>
      <c r="I16" s="33">
        <v>8.3940000000000001E-2</v>
      </c>
      <c r="J16" s="33">
        <v>0.12809999999999999</v>
      </c>
      <c r="K16" s="32">
        <v>15.37088</v>
      </c>
      <c r="L16" s="34">
        <v>0.1293</v>
      </c>
      <c r="M16" s="35">
        <v>0.12690000000000001</v>
      </c>
      <c r="N16" s="34">
        <v>0.16664699999999999</v>
      </c>
      <c r="O16" s="35">
        <v>0.16467000000000001</v>
      </c>
    </row>
    <row r="17" spans="1:15" ht="15.75" thickBot="1" x14ac:dyDescent="0.3">
      <c r="A17" s="59">
        <v>42048</v>
      </c>
      <c r="B17" s="18">
        <v>0.16597999999999999</v>
      </c>
      <c r="C17" s="19">
        <v>0.22028</v>
      </c>
      <c r="D17" s="18">
        <v>0.11262999999999999</v>
      </c>
      <c r="E17" s="19">
        <v>141.67151999999999</v>
      </c>
      <c r="F17" s="18">
        <v>0.17297999999999999</v>
      </c>
      <c r="G17" s="19">
        <v>9.0709999999999999E-2</v>
      </c>
      <c r="H17" s="18">
        <v>0.17397000000000001</v>
      </c>
      <c r="I17" s="19">
        <v>8.3519999999999997E-2</v>
      </c>
      <c r="J17" s="19">
        <v>0.128</v>
      </c>
      <c r="K17" s="18">
        <v>15.27872</v>
      </c>
      <c r="L17" s="20">
        <v>0.12920000000000001</v>
      </c>
      <c r="M17" s="21">
        <v>0.1268</v>
      </c>
      <c r="N17" s="20">
        <v>0.16688</v>
      </c>
      <c r="O17" s="21">
        <v>0.16508</v>
      </c>
    </row>
    <row r="18" spans="1:15" ht="15.75" thickTop="1" x14ac:dyDescent="0.25">
      <c r="A18" s="60" t="s">
        <v>19</v>
      </c>
      <c r="B18" s="23">
        <f t="shared" ref="B18:O18" si="3">SUM(B13:B17)</f>
        <v>0.82628999999999997</v>
      </c>
      <c r="C18" s="24">
        <f t="shared" si="3"/>
        <v>1.10781</v>
      </c>
      <c r="D18" s="23">
        <f t="shared" si="3"/>
        <v>0.56642000000000003</v>
      </c>
      <c r="E18" s="24">
        <f t="shared" si="3"/>
        <v>703.95648999999992</v>
      </c>
      <c r="F18" s="23">
        <f t="shared" si="3"/>
        <v>0.86814000000000002</v>
      </c>
      <c r="G18" s="24">
        <f t="shared" si="3"/>
        <v>0.45461000000000001</v>
      </c>
      <c r="H18" s="23">
        <f t="shared" si="3"/>
        <v>0.87017000000000011</v>
      </c>
      <c r="I18" s="24">
        <f t="shared" si="3"/>
        <v>0.42019000000000001</v>
      </c>
      <c r="J18" s="24">
        <f t="shared" si="3"/>
        <v>0.64140000000000008</v>
      </c>
      <c r="K18" s="23">
        <f t="shared" si="3"/>
        <v>76.481500000000011</v>
      </c>
      <c r="L18" s="34">
        <f t="shared" si="3"/>
        <v>0.6462</v>
      </c>
      <c r="M18" s="35">
        <f t="shared" si="3"/>
        <v>0.63660000000000005</v>
      </c>
      <c r="N18" s="34">
        <f t="shared" si="3"/>
        <v>0.83096700000000001</v>
      </c>
      <c r="O18" s="35">
        <f t="shared" si="3"/>
        <v>0.82179000000000002</v>
      </c>
    </row>
    <row r="19" spans="1:15" ht="15.75" thickBot="1" x14ac:dyDescent="0.3">
      <c r="A19" s="61" t="s">
        <v>20</v>
      </c>
      <c r="B19" s="28">
        <f>B18/5</f>
        <v>0.16525799999999999</v>
      </c>
      <c r="C19" s="29">
        <f>C18/5</f>
        <v>0.22156199999999998</v>
      </c>
      <c r="D19" s="29">
        <f t="shared" ref="D19:K19" si="4">D18/5</f>
        <v>0.11328400000000001</v>
      </c>
      <c r="E19" s="29">
        <f t="shared" si="4"/>
        <v>140.79129799999998</v>
      </c>
      <c r="F19" s="29">
        <f t="shared" si="4"/>
        <v>0.173628</v>
      </c>
      <c r="G19" s="29">
        <f t="shared" si="4"/>
        <v>9.0922000000000003E-2</v>
      </c>
      <c r="H19" s="29">
        <f t="shared" si="4"/>
        <v>0.17403400000000002</v>
      </c>
      <c r="I19" s="29">
        <f t="shared" si="4"/>
        <v>8.4038000000000002E-2</v>
      </c>
      <c r="J19" s="29">
        <f t="shared" si="4"/>
        <v>0.12828000000000001</v>
      </c>
      <c r="K19" s="29">
        <f t="shared" si="4"/>
        <v>15.296300000000002</v>
      </c>
      <c r="L19" s="20">
        <f>L18/5</f>
        <v>0.12923999999999999</v>
      </c>
      <c r="M19" s="21">
        <f>M18/5</f>
        <v>0.12732000000000002</v>
      </c>
      <c r="N19" s="20">
        <f>N18/5</f>
        <v>0.16619339999999999</v>
      </c>
      <c r="O19" s="21">
        <f>O18/5</f>
        <v>0.164358</v>
      </c>
    </row>
    <row r="20" spans="1:15" ht="15.75" thickTop="1" x14ac:dyDescent="0.25">
      <c r="A20" s="58">
        <v>42051</v>
      </c>
      <c r="B20" s="32">
        <v>0.16517000000000001</v>
      </c>
      <c r="C20" s="33">
        <v>0.22022</v>
      </c>
      <c r="D20" s="32">
        <v>0.10826</v>
      </c>
      <c r="E20" s="33">
        <v>141.10117</v>
      </c>
      <c r="F20" s="32">
        <v>0.17207</v>
      </c>
      <c r="G20" s="33">
        <v>9.0709999999999999E-2</v>
      </c>
      <c r="H20" s="32">
        <v>0.17394000000000001</v>
      </c>
      <c r="I20" s="33">
        <v>8.3290000000000003E-2</v>
      </c>
      <c r="J20" s="33">
        <v>0.12839999999999999</v>
      </c>
      <c r="K20" s="32">
        <v>15.223750000000001</v>
      </c>
      <c r="L20" s="34">
        <v>0.12959999999999999</v>
      </c>
      <c r="M20" s="35">
        <v>0.12720000000000001</v>
      </c>
      <c r="N20" s="34">
        <v>0.16607</v>
      </c>
      <c r="O20" s="35">
        <v>0.16427</v>
      </c>
    </row>
    <row r="21" spans="1:15" x14ac:dyDescent="0.25">
      <c r="A21" s="58">
        <v>42052</v>
      </c>
      <c r="B21" s="32">
        <v>0.16531000000000001</v>
      </c>
      <c r="C21" s="33">
        <v>0.22095999999999999</v>
      </c>
      <c r="D21" s="32">
        <v>0.1129</v>
      </c>
      <c r="E21" s="33">
        <v>141.23466999999999</v>
      </c>
      <c r="F21" s="32">
        <v>0.17154</v>
      </c>
      <c r="G21" s="33">
        <v>9.078E-2</v>
      </c>
      <c r="H21" s="32">
        <v>0.17427000000000001</v>
      </c>
      <c r="I21" s="33">
        <v>8.3760000000000001E-2</v>
      </c>
      <c r="J21" s="33">
        <v>0.1285</v>
      </c>
      <c r="K21" s="32">
        <v>15.22982</v>
      </c>
      <c r="L21" s="34">
        <v>0.12970000000000001</v>
      </c>
      <c r="M21" s="35">
        <v>0.1273</v>
      </c>
      <c r="N21" s="34">
        <v>0.16621</v>
      </c>
      <c r="O21" s="35">
        <v>0.16441</v>
      </c>
    </row>
    <row r="22" spans="1:15" x14ac:dyDescent="0.25">
      <c r="A22" s="58">
        <v>42053</v>
      </c>
      <c r="B22" s="32">
        <v>0.16503000000000001</v>
      </c>
      <c r="C22" s="33">
        <v>0.22084000000000001</v>
      </c>
      <c r="D22" s="32">
        <v>0.11291</v>
      </c>
      <c r="E22" s="33">
        <v>141.78390999999999</v>
      </c>
      <c r="F22" s="32">
        <v>0.17104</v>
      </c>
      <c r="G22" s="33">
        <v>9.0789999999999996E-2</v>
      </c>
      <c r="H22" s="32">
        <v>0.17104</v>
      </c>
      <c r="I22" s="33">
        <v>8.3729999999999999E-2</v>
      </c>
      <c r="J22" s="33">
        <v>0.12859999999999999</v>
      </c>
      <c r="K22" s="32">
        <v>15.28668</v>
      </c>
      <c r="L22" s="34">
        <v>0.1298</v>
      </c>
      <c r="M22" s="35">
        <v>0.12740000000000001</v>
      </c>
      <c r="N22" s="34">
        <v>0.16592999999999999</v>
      </c>
      <c r="O22" s="35">
        <v>0.16413</v>
      </c>
    </row>
    <row r="23" spans="1:15" x14ac:dyDescent="0.25">
      <c r="A23" s="58">
        <v>42054</v>
      </c>
      <c r="B23" s="32">
        <v>0.16492999999999999</v>
      </c>
      <c r="C23" s="33">
        <v>0.22134999999999999</v>
      </c>
      <c r="D23" s="32">
        <v>0.11318</v>
      </c>
      <c r="E23" s="33">
        <v>142.72701000000001</v>
      </c>
      <c r="F23" s="32">
        <v>0.17074</v>
      </c>
      <c r="G23" s="33">
        <v>9.1039999999999996E-2</v>
      </c>
      <c r="H23" s="32">
        <v>0.17484</v>
      </c>
      <c r="I23" s="33">
        <v>8.3460000000000006E-2</v>
      </c>
      <c r="J23" s="33">
        <v>0.12870000000000001</v>
      </c>
      <c r="K23" s="32">
        <v>15.318680000000001</v>
      </c>
      <c r="L23" s="34">
        <v>0.12989999999999999</v>
      </c>
      <c r="M23" s="35">
        <v>0.1275</v>
      </c>
      <c r="N23" s="34">
        <v>0.16583000000000001</v>
      </c>
      <c r="O23" s="35">
        <v>0.16403000000000001</v>
      </c>
    </row>
    <row r="24" spans="1:15" ht="15.75" thickBot="1" x14ac:dyDescent="0.3">
      <c r="A24" s="59">
        <v>42055</v>
      </c>
      <c r="B24" s="18">
        <v>0.16491</v>
      </c>
      <c r="C24" s="19">
        <v>0.22064</v>
      </c>
      <c r="D24" s="18">
        <v>0.11280999999999999</v>
      </c>
      <c r="E24" s="19">
        <v>142.60776000000001</v>
      </c>
      <c r="F24" s="18">
        <v>0.17055999999999999</v>
      </c>
      <c r="G24" s="19">
        <v>9.0859999999999996E-2</v>
      </c>
      <c r="H24" s="18">
        <v>0.17458000000000001</v>
      </c>
      <c r="I24" s="19">
        <v>8.3309999999999995E-2</v>
      </c>
      <c r="J24" s="19">
        <v>0.12859999999999999</v>
      </c>
      <c r="K24" s="18">
        <v>15.285399999999999</v>
      </c>
      <c r="L24" s="20">
        <v>0.1298</v>
      </c>
      <c r="M24" s="21">
        <v>0.12740000000000001</v>
      </c>
      <c r="N24" s="20">
        <v>0.16581000000000001</v>
      </c>
      <c r="O24" s="21">
        <v>0.16400999999999999</v>
      </c>
    </row>
    <row r="25" spans="1:15" ht="15.75" thickTop="1" x14ac:dyDescent="0.25">
      <c r="A25" s="60" t="s">
        <v>19</v>
      </c>
      <c r="B25" s="23">
        <f t="shared" ref="B25:O25" si="5">SUM(B20:B24)</f>
        <v>0.82535000000000003</v>
      </c>
      <c r="C25" s="24">
        <f t="shared" si="5"/>
        <v>1.1040099999999999</v>
      </c>
      <c r="D25" s="23">
        <f t="shared" si="5"/>
        <v>0.56006</v>
      </c>
      <c r="E25" s="24">
        <f t="shared" si="5"/>
        <v>709.45451999999989</v>
      </c>
      <c r="F25" s="23">
        <f t="shared" si="5"/>
        <v>0.85594999999999999</v>
      </c>
      <c r="G25" s="24">
        <f t="shared" si="5"/>
        <v>0.45417999999999997</v>
      </c>
      <c r="H25" s="23">
        <f t="shared" si="5"/>
        <v>0.86867000000000005</v>
      </c>
      <c r="I25" s="24">
        <f t="shared" si="5"/>
        <v>0.41754999999999998</v>
      </c>
      <c r="J25" s="24">
        <f t="shared" si="5"/>
        <v>0.64280000000000004</v>
      </c>
      <c r="K25" s="23">
        <f t="shared" si="5"/>
        <v>76.344329999999999</v>
      </c>
      <c r="L25" s="34">
        <f t="shared" si="5"/>
        <v>0.64880000000000004</v>
      </c>
      <c r="M25" s="35">
        <f t="shared" si="5"/>
        <v>0.63680000000000003</v>
      </c>
      <c r="N25" s="34">
        <f t="shared" si="5"/>
        <v>0.82985000000000009</v>
      </c>
      <c r="O25" s="35">
        <f t="shared" si="5"/>
        <v>0.82084999999999997</v>
      </c>
    </row>
    <row r="26" spans="1:15" ht="15.75" thickBot="1" x14ac:dyDescent="0.3">
      <c r="A26" s="61" t="s">
        <v>20</v>
      </c>
      <c r="B26" s="28">
        <f>B25/5</f>
        <v>0.16506999999999999</v>
      </c>
      <c r="C26" s="29">
        <f>C25/5</f>
        <v>0.220802</v>
      </c>
      <c r="D26" s="29">
        <f t="shared" ref="D26:K26" si="6">D25/5</f>
        <v>0.112012</v>
      </c>
      <c r="E26" s="29">
        <f t="shared" si="6"/>
        <v>141.89090399999998</v>
      </c>
      <c r="F26" s="29">
        <f t="shared" si="6"/>
        <v>0.17119000000000001</v>
      </c>
      <c r="G26" s="29">
        <f t="shared" si="6"/>
        <v>9.0836E-2</v>
      </c>
      <c r="H26" s="29">
        <f t="shared" si="6"/>
        <v>0.173734</v>
      </c>
      <c r="I26" s="29">
        <f t="shared" si="6"/>
        <v>8.3510000000000001E-2</v>
      </c>
      <c r="J26" s="29">
        <f t="shared" si="6"/>
        <v>0.12856000000000001</v>
      </c>
      <c r="K26" s="29">
        <f t="shared" si="6"/>
        <v>15.268865999999999</v>
      </c>
      <c r="L26" s="20">
        <f>L25/5</f>
        <v>0.12976000000000001</v>
      </c>
      <c r="M26" s="21">
        <f>M25/5</f>
        <v>0.12736</v>
      </c>
      <c r="N26" s="20">
        <f>N25/5</f>
        <v>0.16597000000000001</v>
      </c>
      <c r="O26" s="21">
        <f>O25/5</f>
        <v>0.16416999999999998</v>
      </c>
    </row>
    <row r="27" spans="1:15" ht="15.75" thickTop="1" x14ac:dyDescent="0.25">
      <c r="A27" s="58">
        <v>42058</v>
      </c>
      <c r="B27" s="32">
        <v>0.16428000000000001</v>
      </c>
      <c r="C27" s="33">
        <v>0.22120000000000001</v>
      </c>
      <c r="D27" s="32">
        <v>0.11310000000000001</v>
      </c>
      <c r="E27" s="33">
        <v>142.77656999999999</v>
      </c>
      <c r="F27" s="32">
        <v>0.17111999999999999</v>
      </c>
      <c r="G27" s="33">
        <v>9.1259999999999994E-2</v>
      </c>
      <c r="H27" s="32">
        <v>0.17510000000000001</v>
      </c>
      <c r="I27" s="33">
        <v>8.3669999999999994E-2</v>
      </c>
      <c r="J27" s="33">
        <v>0.1288</v>
      </c>
      <c r="K27" s="32">
        <v>15.333299999999999</v>
      </c>
      <c r="L27" s="34">
        <v>0.13</v>
      </c>
      <c r="M27" s="35">
        <v>0.12759999999999999</v>
      </c>
      <c r="N27" s="34">
        <v>0.16517999999999999</v>
      </c>
      <c r="O27" s="35">
        <v>0.16338</v>
      </c>
    </row>
    <row r="28" spans="1:15" x14ac:dyDescent="0.25">
      <c r="A28" s="58">
        <v>42059</v>
      </c>
      <c r="B28" s="32">
        <v>0.16474</v>
      </c>
      <c r="C28" s="33">
        <v>0.22170000000000001</v>
      </c>
      <c r="D28" s="32">
        <v>0.11335000000000001</v>
      </c>
      <c r="E28" s="33">
        <v>142.70320000000001</v>
      </c>
      <c r="F28" s="32">
        <v>0.17119999999999999</v>
      </c>
      <c r="G28" s="33">
        <v>9.1240000000000002E-2</v>
      </c>
      <c r="H28" s="32">
        <v>0.17505000000000001</v>
      </c>
      <c r="I28" s="33">
        <v>8.3500000000000005E-2</v>
      </c>
      <c r="J28" s="33">
        <v>0.12870000000000001</v>
      </c>
      <c r="K28" s="32">
        <v>15.32029</v>
      </c>
      <c r="L28" s="34">
        <v>0.12989999999999999</v>
      </c>
      <c r="M28" s="35">
        <v>0.1275</v>
      </c>
      <c r="N28" s="34">
        <v>0.16564000000000001</v>
      </c>
      <c r="O28" s="35">
        <v>0.16384000000000001</v>
      </c>
    </row>
    <row r="29" spans="1:15" x14ac:dyDescent="0.25">
      <c r="A29" s="58">
        <v>42060</v>
      </c>
      <c r="B29" s="32">
        <v>0.16496</v>
      </c>
      <c r="C29" s="33">
        <v>0.22206000000000001</v>
      </c>
      <c r="D29" s="32">
        <v>0.11348</v>
      </c>
      <c r="E29" s="33">
        <v>142.68427</v>
      </c>
      <c r="F29" s="32">
        <v>0.17196</v>
      </c>
      <c r="G29" s="33">
        <v>9.11E-2</v>
      </c>
      <c r="H29" s="32">
        <v>0.17479</v>
      </c>
      <c r="I29" s="33">
        <v>8.3269999999999997E-2</v>
      </c>
      <c r="J29" s="33">
        <v>0.12859999999999999</v>
      </c>
      <c r="K29" s="32">
        <v>15.33925</v>
      </c>
      <c r="L29" s="34">
        <v>0.1298</v>
      </c>
      <c r="M29" s="35">
        <v>0.12740000000000001</v>
      </c>
      <c r="N29" s="34">
        <v>0.16586000000000001</v>
      </c>
      <c r="O29" s="35">
        <v>0.16406000000000001</v>
      </c>
    </row>
    <row r="30" spans="1:15" x14ac:dyDescent="0.25">
      <c r="A30" s="58">
        <v>42061</v>
      </c>
      <c r="B30" s="32">
        <v>0.16392999999999999</v>
      </c>
      <c r="C30" s="33">
        <v>0.22206999999999999</v>
      </c>
      <c r="D30" s="32">
        <v>0.11354</v>
      </c>
      <c r="E30" s="33">
        <v>142.20025000000001</v>
      </c>
      <c r="F30" s="32">
        <v>0.17157</v>
      </c>
      <c r="G30" s="33">
        <v>9.1249999999999998E-2</v>
      </c>
      <c r="H30" s="32">
        <v>0.17480999999999999</v>
      </c>
      <c r="I30" s="33">
        <v>8.3269999999999997E-2</v>
      </c>
      <c r="J30" s="33">
        <v>0.129</v>
      </c>
      <c r="K30" s="32">
        <v>15.30908</v>
      </c>
      <c r="L30" s="34">
        <v>0.13020000000000001</v>
      </c>
      <c r="M30" s="35">
        <v>0.1278</v>
      </c>
      <c r="N30" s="34">
        <v>0.16483</v>
      </c>
      <c r="O30" s="35">
        <v>0.16303000000000001</v>
      </c>
    </row>
    <row r="31" spans="1:15" ht="15.75" thickBot="1" x14ac:dyDescent="0.3">
      <c r="A31" s="59">
        <v>42062</v>
      </c>
      <c r="B31" s="18">
        <v>0.16435</v>
      </c>
      <c r="C31" s="19">
        <v>0.22381000000000001</v>
      </c>
      <c r="D31" s="18">
        <v>0.11443</v>
      </c>
      <c r="E31" s="19">
        <v>141.78227000000001</v>
      </c>
      <c r="F31" s="18">
        <v>0.1704</v>
      </c>
      <c r="G31" s="19">
        <v>9.1149999999999995E-2</v>
      </c>
      <c r="H31" s="18">
        <v>0.17457</v>
      </c>
      <c r="I31" s="19">
        <v>8.3390000000000006E-2</v>
      </c>
      <c r="J31" s="19">
        <v>0.12889999999999999</v>
      </c>
      <c r="K31" s="18">
        <v>15.359400000000001</v>
      </c>
      <c r="L31" s="20">
        <v>0.13009999999999999</v>
      </c>
      <c r="M31" s="21">
        <v>0.12770000000000001</v>
      </c>
      <c r="N31" s="20">
        <v>0.16525000000000001</v>
      </c>
      <c r="O31" s="21">
        <v>0.16345000000000001</v>
      </c>
    </row>
    <row r="32" spans="1:15" ht="15.75" thickTop="1" x14ac:dyDescent="0.25">
      <c r="A32" s="60" t="s">
        <v>19</v>
      </c>
      <c r="B32" s="23">
        <f t="shared" ref="B32:O32" si="7">SUM(B27:B31)</f>
        <v>0.82225999999999999</v>
      </c>
      <c r="C32" s="24">
        <f t="shared" si="7"/>
        <v>1.11084</v>
      </c>
      <c r="D32" s="23">
        <f t="shared" si="7"/>
        <v>0.56790000000000007</v>
      </c>
      <c r="E32" s="24">
        <f t="shared" si="7"/>
        <v>712.14656000000002</v>
      </c>
      <c r="F32" s="23">
        <f t="shared" si="7"/>
        <v>0.85624999999999996</v>
      </c>
      <c r="G32" s="24">
        <f t="shared" si="7"/>
        <v>0.45600000000000002</v>
      </c>
      <c r="H32" s="23">
        <f t="shared" si="7"/>
        <v>0.87431999999999999</v>
      </c>
      <c r="I32" s="24">
        <f t="shared" si="7"/>
        <v>0.41710000000000003</v>
      </c>
      <c r="J32" s="24">
        <f t="shared" si="7"/>
        <v>0.64400000000000002</v>
      </c>
      <c r="K32" s="23">
        <f t="shared" si="7"/>
        <v>76.661320000000003</v>
      </c>
      <c r="L32" s="34">
        <f t="shared" si="7"/>
        <v>0.65</v>
      </c>
      <c r="M32" s="35">
        <f t="shared" si="7"/>
        <v>0.63800000000000001</v>
      </c>
      <c r="N32" s="34">
        <f t="shared" si="7"/>
        <v>0.82676000000000005</v>
      </c>
      <c r="O32" s="35">
        <f t="shared" si="7"/>
        <v>0.81776000000000004</v>
      </c>
    </row>
    <row r="33" spans="1:15" ht="15.75" thickBot="1" x14ac:dyDescent="0.3">
      <c r="A33" s="61" t="s">
        <v>20</v>
      </c>
      <c r="B33" s="28">
        <f>B32/5</f>
        <v>0.16445199999999999</v>
      </c>
      <c r="C33" s="29">
        <f>C32/5</f>
        <v>0.222168</v>
      </c>
      <c r="D33" s="29">
        <f t="shared" ref="D33:K33" si="8">D32/5</f>
        <v>0.11358000000000001</v>
      </c>
      <c r="E33" s="29">
        <f t="shared" si="8"/>
        <v>142.42931200000001</v>
      </c>
      <c r="F33" s="29">
        <f t="shared" si="8"/>
        <v>0.17124999999999999</v>
      </c>
      <c r="G33" s="29">
        <f t="shared" si="8"/>
        <v>9.1200000000000003E-2</v>
      </c>
      <c r="H33" s="29">
        <f t="shared" si="8"/>
        <v>0.17486399999999999</v>
      </c>
      <c r="I33" s="29">
        <f t="shared" si="8"/>
        <v>8.3420000000000008E-2</v>
      </c>
      <c r="J33" s="29">
        <f t="shared" si="8"/>
        <v>0.1288</v>
      </c>
      <c r="K33" s="29">
        <f t="shared" si="8"/>
        <v>15.332264</v>
      </c>
      <c r="L33" s="20">
        <f>L32/5</f>
        <v>0.13</v>
      </c>
      <c r="M33" s="21">
        <f>M32/5</f>
        <v>0.12759999999999999</v>
      </c>
      <c r="N33" s="20">
        <f>N32/5</f>
        <v>0.165352</v>
      </c>
      <c r="O33" s="21">
        <f>O32/5</f>
        <v>0.163552</v>
      </c>
    </row>
    <row r="34" spans="1:15" ht="21" thickTop="1" x14ac:dyDescent="0.3">
      <c r="A34" s="62"/>
      <c r="B34" s="32"/>
      <c r="C34" s="63"/>
      <c r="D34" s="32"/>
      <c r="E34" s="39" t="s">
        <v>22</v>
      </c>
      <c r="F34" s="32"/>
      <c r="G34" s="33"/>
      <c r="H34" s="32"/>
      <c r="I34" s="33"/>
      <c r="J34" s="33"/>
      <c r="K34" s="32"/>
      <c r="L34" s="34"/>
      <c r="M34" s="35"/>
      <c r="N34" s="34"/>
      <c r="O34" s="35"/>
    </row>
    <row r="35" spans="1:15" ht="15.75" thickBot="1" x14ac:dyDescent="0.3">
      <c r="A35" s="64"/>
      <c r="B35" s="41"/>
      <c r="C35" s="42"/>
      <c r="D35" s="41"/>
      <c r="E35" s="42"/>
      <c r="F35" s="41"/>
      <c r="G35" s="42"/>
      <c r="H35" s="41"/>
      <c r="I35" s="42"/>
      <c r="J35" s="42"/>
      <c r="K35" s="41"/>
      <c r="L35" s="43"/>
      <c r="M35" s="44"/>
      <c r="N35" s="43"/>
      <c r="O35" s="44"/>
    </row>
    <row r="36" spans="1:15" x14ac:dyDescent="0.25">
      <c r="A36" s="65" t="s">
        <v>23</v>
      </c>
      <c r="B36" s="46">
        <f t="shared" ref="B36:K36" si="9">SUM(B6:B10,B13:B17,B20:B24,B27:B31)</f>
        <v>3.299430000000001</v>
      </c>
      <c r="C36" s="47">
        <f t="shared" si="9"/>
        <v>4.4274899999999988</v>
      </c>
      <c r="D36" s="47">
        <f t="shared" si="9"/>
        <v>2.2671600000000001</v>
      </c>
      <c r="E36" s="47">
        <f t="shared" si="9"/>
        <v>2829.06925</v>
      </c>
      <c r="F36" s="47">
        <f t="shared" si="9"/>
        <v>3.4562399999999993</v>
      </c>
      <c r="G36" s="47">
        <f t="shared" si="9"/>
        <v>1.8192699999999997</v>
      </c>
      <c r="H36" s="47">
        <f t="shared" si="9"/>
        <v>3.4796200000000006</v>
      </c>
      <c r="I36" s="47">
        <f t="shared" si="9"/>
        <v>1.67927</v>
      </c>
      <c r="J36" s="47">
        <f t="shared" si="9"/>
        <v>2.5693999999999999</v>
      </c>
      <c r="K36" s="47">
        <f t="shared" si="9"/>
        <v>304.68788999999998</v>
      </c>
      <c r="L36" s="34">
        <f>SUM(L11,L18,L25,L32)</f>
        <v>2.5909999999999997</v>
      </c>
      <c r="M36" s="34">
        <f t="shared" ref="M36:O36" si="10">SUM(M11,M18,M25,M32)</f>
        <v>2.5466000000000002</v>
      </c>
      <c r="N36" s="34">
        <f t="shared" si="10"/>
        <v>3.3176070000000002</v>
      </c>
      <c r="O36" s="34">
        <f t="shared" si="10"/>
        <v>3.2814300000000003</v>
      </c>
    </row>
    <row r="37" spans="1:15" x14ac:dyDescent="0.25">
      <c r="A37" s="65" t="s">
        <v>24</v>
      </c>
      <c r="B37" s="46">
        <f>B36/20</f>
        <v>0.16497150000000005</v>
      </c>
      <c r="C37" s="47">
        <f>C36/20</f>
        <v>0.22137449999999995</v>
      </c>
      <c r="D37" s="47">
        <f t="shared" ref="D37:K37" si="11">D36/20</f>
        <v>0.113358</v>
      </c>
      <c r="E37" s="47">
        <f t="shared" si="11"/>
        <v>141.4534625</v>
      </c>
      <c r="F37" s="47">
        <f t="shared" si="11"/>
        <v>0.17281199999999997</v>
      </c>
      <c r="G37" s="47">
        <f t="shared" si="11"/>
        <v>9.0963499999999989E-2</v>
      </c>
      <c r="H37" s="47">
        <f t="shared" si="11"/>
        <v>0.17398100000000002</v>
      </c>
      <c r="I37" s="47">
        <f t="shared" si="11"/>
        <v>8.3963499999999996E-2</v>
      </c>
      <c r="J37" s="47">
        <f>J36/20</f>
        <v>0.12847</v>
      </c>
      <c r="K37" s="47">
        <f t="shared" si="11"/>
        <v>15.234394499999999</v>
      </c>
      <c r="L37" s="34">
        <f>L36/20</f>
        <v>0.12955</v>
      </c>
      <c r="M37" s="34">
        <f t="shared" ref="M37:O37" si="12">M36/20</f>
        <v>0.12733</v>
      </c>
      <c r="N37" s="34">
        <f t="shared" si="12"/>
        <v>0.16588035000000001</v>
      </c>
      <c r="O37" s="34">
        <f t="shared" si="12"/>
        <v>0.16407150000000001</v>
      </c>
    </row>
    <row r="38" spans="1:15" x14ac:dyDescent="0.25">
      <c r="A38" s="65" t="s">
        <v>25</v>
      </c>
      <c r="B38" s="46">
        <f>1/B37</f>
        <v>6.0616530734096479</v>
      </c>
      <c r="C38" s="47">
        <f>1/C37</f>
        <v>4.5172321111961864</v>
      </c>
      <c r="D38" s="47">
        <f>1/D37</f>
        <v>8.8216094144215678</v>
      </c>
      <c r="E38" s="47">
        <f>1000/E37</f>
        <v>7.0694628630953451</v>
      </c>
      <c r="F38" s="47">
        <f t="shared" ref="F38:J38" si="13">1/F37</f>
        <v>5.7866351873712487</v>
      </c>
      <c r="G38" s="47">
        <f t="shared" si="13"/>
        <v>10.993420437867938</v>
      </c>
      <c r="H38" s="47">
        <f t="shared" si="13"/>
        <v>5.7477540650990617</v>
      </c>
      <c r="I38" s="47">
        <f t="shared" si="13"/>
        <v>11.90993705598266</v>
      </c>
      <c r="J38" s="47">
        <f t="shared" si="13"/>
        <v>7.7839184245349111</v>
      </c>
      <c r="K38" s="47">
        <f>100/K37</f>
        <v>6.5640941620620374</v>
      </c>
      <c r="L38" s="34">
        <f>1/L37</f>
        <v>7.7190274025472787</v>
      </c>
      <c r="M38" s="34">
        <f t="shared" ref="M38:O38" si="14">1/M37</f>
        <v>7.8536087332129112</v>
      </c>
      <c r="N38" s="34">
        <f t="shared" si="14"/>
        <v>6.0284415845517563</v>
      </c>
      <c r="O38" s="34">
        <f t="shared" si="14"/>
        <v>6.0949037462325872</v>
      </c>
    </row>
    <row r="39" spans="1:15" ht="15.75" thickBot="1" x14ac:dyDescent="0.3">
      <c r="A39" s="66"/>
      <c r="B39" s="48"/>
      <c r="C39" s="49"/>
      <c r="D39" s="48"/>
      <c r="E39" s="49"/>
      <c r="F39" s="48"/>
      <c r="G39" s="49"/>
      <c r="H39" s="48"/>
      <c r="I39" s="49"/>
      <c r="J39" s="49"/>
      <c r="K39" s="48"/>
      <c r="L39" s="43"/>
      <c r="M39" s="44"/>
      <c r="N39" s="43"/>
      <c r="O39" s="44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/>
  </sheetViews>
  <sheetFormatPr defaultRowHeight="15" x14ac:dyDescent="0.25"/>
  <cols>
    <col min="1" max="1" width="11.5703125" customWidth="1"/>
    <col min="2" max="3" width="11" customWidth="1"/>
    <col min="4" max="5" width="11.140625" customWidth="1"/>
    <col min="6" max="6" width="10.7109375" customWidth="1"/>
    <col min="7" max="7" width="10.42578125" customWidth="1"/>
    <col min="8" max="8" width="10.5703125" customWidth="1"/>
    <col min="9" max="10" width="10.42578125" customWidth="1"/>
    <col min="11" max="11" width="11.140625" customWidth="1"/>
    <col min="12" max="12" width="10.7109375" customWidth="1"/>
    <col min="13" max="13" width="9.85546875" customWidth="1"/>
    <col min="14" max="14" width="10.42578125" customWidth="1"/>
    <col min="15" max="15" width="12.57031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52" t="s">
        <v>37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67" t="s">
        <v>28</v>
      </c>
      <c r="M3" s="68"/>
      <c r="N3" s="68"/>
      <c r="O3" s="69"/>
    </row>
    <row r="4" spans="1:15" ht="15.75" thickBot="1" x14ac:dyDescent="0.3">
      <c r="A4" s="54"/>
      <c r="B4" s="55"/>
      <c r="C4" s="54"/>
      <c r="D4" s="55"/>
      <c r="E4" s="54"/>
      <c r="F4" s="55"/>
      <c r="G4" s="54"/>
      <c r="H4" s="55"/>
      <c r="I4" s="54"/>
      <c r="J4" s="54"/>
      <c r="K4" s="55"/>
      <c r="L4" s="10" t="s">
        <v>2</v>
      </c>
      <c r="M4" s="11"/>
      <c r="N4" s="10" t="s">
        <v>3</v>
      </c>
      <c r="O4" s="12"/>
    </row>
    <row r="5" spans="1:15" ht="15.75" thickBot="1" x14ac:dyDescent="0.3">
      <c r="A5" s="56" t="s">
        <v>4</v>
      </c>
      <c r="B5" s="57" t="s">
        <v>5</v>
      </c>
      <c r="C5" s="56" t="s">
        <v>6</v>
      </c>
      <c r="D5" s="57" t="s">
        <v>7</v>
      </c>
      <c r="E5" s="56" t="s">
        <v>8</v>
      </c>
      <c r="F5" s="57" t="s">
        <v>9</v>
      </c>
      <c r="G5" s="56" t="s">
        <v>10</v>
      </c>
      <c r="H5" s="57" t="s">
        <v>11</v>
      </c>
      <c r="I5" s="56" t="s">
        <v>12</v>
      </c>
      <c r="J5" s="56" t="s">
        <v>13</v>
      </c>
      <c r="K5" s="57" t="s">
        <v>14</v>
      </c>
      <c r="L5" s="15" t="s">
        <v>15</v>
      </c>
      <c r="M5" s="16" t="s">
        <v>16</v>
      </c>
      <c r="N5" s="15" t="s">
        <v>17</v>
      </c>
      <c r="O5" s="16" t="s">
        <v>18</v>
      </c>
    </row>
    <row r="6" spans="1:15" x14ac:dyDescent="0.25">
      <c r="A6" s="58">
        <v>42065</v>
      </c>
      <c r="B6" s="32">
        <v>0.16453999999999999</v>
      </c>
      <c r="C6" s="33">
        <v>0.22511</v>
      </c>
      <c r="D6" s="32">
        <v>0.11509999999999999</v>
      </c>
      <c r="E6" s="33">
        <v>141.72668999999999</v>
      </c>
      <c r="F6" s="32">
        <v>0.16997000000000001</v>
      </c>
      <c r="G6" s="33">
        <v>9.1520000000000004E-2</v>
      </c>
      <c r="H6" s="32">
        <v>0.17535999999999999</v>
      </c>
      <c r="I6" s="33">
        <v>8.3419999999999994E-2</v>
      </c>
      <c r="J6" s="70">
        <v>0.1288</v>
      </c>
      <c r="K6" s="32">
        <v>15.405609999999999</v>
      </c>
      <c r="L6" s="34">
        <v>0.13</v>
      </c>
      <c r="M6" s="35">
        <v>0.12759999999999999</v>
      </c>
      <c r="N6" s="34">
        <v>0.16544</v>
      </c>
      <c r="O6" s="35">
        <v>0.16364000000000001</v>
      </c>
    </row>
    <row r="7" spans="1:15" x14ac:dyDescent="0.25">
      <c r="A7" s="58">
        <v>42066</v>
      </c>
      <c r="B7" s="32">
        <v>0.16495000000000001</v>
      </c>
      <c r="C7" s="33">
        <v>0.22459000000000001</v>
      </c>
      <c r="D7" s="32">
        <v>0.11483</v>
      </c>
      <c r="E7" s="33">
        <v>141.80417</v>
      </c>
      <c r="F7" s="32">
        <v>0.17038</v>
      </c>
      <c r="G7" s="33">
        <v>9.1410000000000005E-2</v>
      </c>
      <c r="H7" s="32">
        <v>0.17543</v>
      </c>
      <c r="I7" s="33">
        <v>8.3549999999999999E-2</v>
      </c>
      <c r="J7" s="70">
        <v>0.12859999999999999</v>
      </c>
      <c r="K7" s="32">
        <v>15.42123</v>
      </c>
      <c r="L7" s="34">
        <v>0.1298</v>
      </c>
      <c r="M7" s="35">
        <v>0.12740000000000001</v>
      </c>
      <c r="N7" s="34">
        <v>0.16585</v>
      </c>
      <c r="O7" s="35">
        <v>0.16405</v>
      </c>
    </row>
    <row r="8" spans="1:15" x14ac:dyDescent="0.25">
      <c r="A8" s="58">
        <v>42067</v>
      </c>
      <c r="B8" s="32">
        <v>0.16472999999999999</v>
      </c>
      <c r="C8" s="33">
        <v>0.22484999999999999</v>
      </c>
      <c r="D8" s="32">
        <v>0.11496000000000001</v>
      </c>
      <c r="E8" s="33">
        <v>141.37143</v>
      </c>
      <c r="F8" s="32">
        <v>0.1706</v>
      </c>
      <c r="G8" s="33">
        <v>9.1630000000000003E-2</v>
      </c>
      <c r="H8" s="32">
        <v>0.17533000000000001</v>
      </c>
      <c r="I8" s="33">
        <v>8.3659999999999998E-2</v>
      </c>
      <c r="J8" s="70">
        <v>0.12859999999999999</v>
      </c>
      <c r="K8" s="32">
        <v>15.401619999999999</v>
      </c>
      <c r="L8" s="34">
        <v>0.1298</v>
      </c>
      <c r="M8" s="35">
        <v>0.12740000000000001</v>
      </c>
      <c r="N8" s="34">
        <v>0.16563</v>
      </c>
      <c r="O8" s="35">
        <v>0.16383</v>
      </c>
    </row>
    <row r="9" spans="1:15" x14ac:dyDescent="0.25">
      <c r="A9" s="58">
        <v>42068</v>
      </c>
      <c r="B9" s="32">
        <v>0.16456999999999999</v>
      </c>
      <c r="C9" s="33">
        <v>0.22675000000000001</v>
      </c>
      <c r="D9" s="32">
        <v>0.11593000000000001</v>
      </c>
      <c r="E9" s="33">
        <v>141.37571</v>
      </c>
      <c r="F9" s="32">
        <v>0.17000999999999999</v>
      </c>
      <c r="G9" s="33">
        <v>9.1859999999999997E-2</v>
      </c>
      <c r="H9" s="32">
        <v>0.17591000000000001</v>
      </c>
      <c r="I9" s="33">
        <v>8.4180000000000005E-2</v>
      </c>
      <c r="J9" s="70">
        <v>0.1288</v>
      </c>
      <c r="K9" s="32">
        <v>15.410920000000001</v>
      </c>
      <c r="L9" s="34">
        <v>0.13</v>
      </c>
      <c r="M9" s="35">
        <v>0.12759999999999999</v>
      </c>
      <c r="N9" s="34">
        <v>0.16547000000000001</v>
      </c>
      <c r="O9" s="35">
        <v>0.16367000000000001</v>
      </c>
    </row>
    <row r="10" spans="1:15" ht="15.75" thickBot="1" x14ac:dyDescent="0.3">
      <c r="A10" s="59">
        <v>42069</v>
      </c>
      <c r="B10" s="18">
        <v>0.16489999999999999</v>
      </c>
      <c r="C10" s="19">
        <v>0.22753000000000001</v>
      </c>
      <c r="D10" s="18">
        <v>0.11633</v>
      </c>
      <c r="E10" s="19">
        <v>141.41730000000001</v>
      </c>
      <c r="F10" s="18">
        <v>0.17075000000000001</v>
      </c>
      <c r="G10" s="19">
        <v>9.196E-2</v>
      </c>
      <c r="H10" s="18">
        <v>0.17599000000000001</v>
      </c>
      <c r="I10" s="19">
        <v>8.4309999999999996E-2</v>
      </c>
      <c r="J10" s="71">
        <v>0.1285</v>
      </c>
      <c r="K10" s="18">
        <v>15.426589999999999</v>
      </c>
      <c r="L10" s="20">
        <v>0.12970000000000001</v>
      </c>
      <c r="M10" s="21">
        <v>0.1273</v>
      </c>
      <c r="N10" s="20">
        <v>0.1658</v>
      </c>
      <c r="O10" s="21">
        <v>0.16400000000000001</v>
      </c>
    </row>
    <row r="11" spans="1:15" ht="15.75" thickTop="1" x14ac:dyDescent="0.25">
      <c r="A11" s="60" t="s">
        <v>19</v>
      </c>
      <c r="B11" s="23">
        <f>SUM(B6:B10)</f>
        <v>0.82369000000000003</v>
      </c>
      <c r="C11" s="24">
        <f t="shared" ref="C11:O11" si="0">SUM(C6:C10)</f>
        <v>1.12883</v>
      </c>
      <c r="D11" s="23">
        <f t="shared" si="0"/>
        <v>0.57715000000000005</v>
      </c>
      <c r="E11" s="24">
        <f t="shared" si="0"/>
        <v>707.69530000000009</v>
      </c>
      <c r="F11" s="23">
        <f t="shared" si="0"/>
        <v>0.85170999999999997</v>
      </c>
      <c r="G11" s="24">
        <f t="shared" si="0"/>
        <v>0.45838000000000001</v>
      </c>
      <c r="H11" s="23">
        <f t="shared" si="0"/>
        <v>0.87802000000000002</v>
      </c>
      <c r="I11" s="24">
        <f t="shared" si="0"/>
        <v>0.41912000000000005</v>
      </c>
      <c r="J11" s="24">
        <f t="shared" si="0"/>
        <v>0.64329999999999998</v>
      </c>
      <c r="K11" s="23">
        <f t="shared" si="0"/>
        <v>77.065970000000007</v>
      </c>
      <c r="L11" s="34">
        <f>SUM(L6:L10)</f>
        <v>0.6493000000000001</v>
      </c>
      <c r="M11" s="35">
        <f>SUM(M6:M10)</f>
        <v>0.63729999999999998</v>
      </c>
      <c r="N11" s="34">
        <f t="shared" si="0"/>
        <v>0.82818999999999998</v>
      </c>
      <c r="O11" s="35">
        <f t="shared" si="0"/>
        <v>0.81919000000000008</v>
      </c>
    </row>
    <row r="12" spans="1:15" ht="15.75" thickBot="1" x14ac:dyDescent="0.3">
      <c r="A12" s="61" t="s">
        <v>20</v>
      </c>
      <c r="B12" s="28">
        <f>B11/5</f>
        <v>0.164738</v>
      </c>
      <c r="C12" s="29">
        <f>C11/5</f>
        <v>0.22576599999999999</v>
      </c>
      <c r="D12" s="29">
        <f t="shared" ref="D12:K12" si="1">D11/5</f>
        <v>0.11543</v>
      </c>
      <c r="E12" s="29">
        <f t="shared" si="1"/>
        <v>141.53906000000001</v>
      </c>
      <c r="F12" s="29">
        <f t="shared" si="1"/>
        <v>0.17034199999999999</v>
      </c>
      <c r="G12" s="29">
        <f t="shared" si="1"/>
        <v>9.1676000000000007E-2</v>
      </c>
      <c r="H12" s="29">
        <f t="shared" si="1"/>
        <v>0.17560400000000001</v>
      </c>
      <c r="I12" s="29">
        <f t="shared" si="1"/>
        <v>8.382400000000001E-2</v>
      </c>
      <c r="J12" s="29">
        <f t="shared" si="1"/>
        <v>0.12866</v>
      </c>
      <c r="K12" s="29">
        <f t="shared" si="1"/>
        <v>15.413194000000001</v>
      </c>
      <c r="L12" s="20">
        <f>L11/5</f>
        <v>0.12986000000000003</v>
      </c>
      <c r="M12" s="20">
        <f t="shared" ref="M12:O12" si="2">M11/5</f>
        <v>0.12745999999999999</v>
      </c>
      <c r="N12" s="20">
        <f t="shared" si="2"/>
        <v>0.16563800000000001</v>
      </c>
      <c r="O12" s="20">
        <f t="shared" si="2"/>
        <v>0.16383800000000001</v>
      </c>
    </row>
    <row r="13" spans="1:15" ht="15.75" thickTop="1" x14ac:dyDescent="0.25">
      <c r="A13" s="58">
        <v>42072</v>
      </c>
      <c r="B13" s="32">
        <v>0.16569999999999999</v>
      </c>
      <c r="C13" s="33">
        <v>0.23075000000000001</v>
      </c>
      <c r="D13" s="32">
        <v>0.11798</v>
      </c>
      <c r="E13" s="33">
        <v>141.07689999999999</v>
      </c>
      <c r="F13" s="32">
        <v>0.17388000000000001</v>
      </c>
      <c r="G13" s="33">
        <v>9.6290000000000001E-2</v>
      </c>
      <c r="H13" s="32">
        <v>0.17629</v>
      </c>
      <c r="I13" s="33">
        <v>8.5029999999999994E-2</v>
      </c>
      <c r="J13" s="70">
        <v>0.12790000000000001</v>
      </c>
      <c r="K13" s="32">
        <v>15.462949999999999</v>
      </c>
      <c r="L13" s="34">
        <v>0.12909999999999999</v>
      </c>
      <c r="M13" s="35">
        <v>0.12670000000000001</v>
      </c>
      <c r="N13" s="34">
        <v>0.1666</v>
      </c>
      <c r="O13" s="35">
        <v>0.1648</v>
      </c>
    </row>
    <row r="14" spans="1:15" x14ac:dyDescent="0.25">
      <c r="A14" s="58">
        <v>42073</v>
      </c>
      <c r="B14" s="32">
        <v>0.16583000000000001</v>
      </c>
      <c r="C14" s="33">
        <v>0.23033999999999999</v>
      </c>
      <c r="D14" s="32">
        <v>0.11777</v>
      </c>
      <c r="E14" s="33">
        <v>142.17764</v>
      </c>
      <c r="F14" s="32">
        <v>0.17385</v>
      </c>
      <c r="G14" s="33">
        <v>9.221E-2</v>
      </c>
      <c r="H14" s="32">
        <v>0.17641999999999999</v>
      </c>
      <c r="I14" s="33">
        <v>8.4779999999999994E-2</v>
      </c>
      <c r="J14" s="70">
        <v>0.12790000000000001</v>
      </c>
      <c r="K14" s="32">
        <v>15.482609999999999</v>
      </c>
      <c r="L14" s="34">
        <v>0.12909999999999999</v>
      </c>
      <c r="M14" s="35">
        <v>0.12670000000000001</v>
      </c>
      <c r="N14" s="34">
        <v>0.16672999999999999</v>
      </c>
      <c r="O14" s="35">
        <v>0.16492999999999999</v>
      </c>
    </row>
    <row r="15" spans="1:15" x14ac:dyDescent="0.25">
      <c r="A15" s="58">
        <v>42074</v>
      </c>
      <c r="B15" s="32">
        <v>0.16652</v>
      </c>
      <c r="C15" s="33">
        <v>0.23164000000000001</v>
      </c>
      <c r="D15" s="32">
        <v>0.11842999999999999</v>
      </c>
      <c r="E15" s="33">
        <v>142.72239999999999</v>
      </c>
      <c r="F15" s="32">
        <v>0.17433999999999999</v>
      </c>
      <c r="G15" s="33">
        <v>9.2280000000000001E-2</v>
      </c>
      <c r="H15" s="32">
        <v>0.17654</v>
      </c>
      <c r="I15" s="33">
        <v>8.448E-2</v>
      </c>
      <c r="J15" s="70">
        <v>0.12740000000000001</v>
      </c>
      <c r="K15" s="32">
        <v>15.46747</v>
      </c>
      <c r="L15" s="34">
        <v>0.12859999999999999</v>
      </c>
      <c r="M15" s="35">
        <v>0.12620000000000001</v>
      </c>
      <c r="N15" s="34">
        <v>0.16742000000000001</v>
      </c>
      <c r="O15" s="35">
        <v>0.16561999999999999</v>
      </c>
    </row>
    <row r="16" spans="1:15" x14ac:dyDescent="0.25">
      <c r="A16" s="58">
        <v>42075</v>
      </c>
      <c r="B16" s="32">
        <v>0.16775999999999999</v>
      </c>
      <c r="C16" s="33">
        <v>0.23608999999999999</v>
      </c>
      <c r="D16" s="32">
        <v>0.12071</v>
      </c>
      <c r="E16" s="33">
        <v>143.68951999999999</v>
      </c>
      <c r="F16" s="32">
        <v>0.17682</v>
      </c>
      <c r="G16" s="33">
        <v>9.264E-2</v>
      </c>
      <c r="H16" s="32">
        <v>0.17682</v>
      </c>
      <c r="I16" s="33">
        <v>8.5300000000000001E-2</v>
      </c>
      <c r="J16" s="70">
        <v>0.12740000000000001</v>
      </c>
      <c r="K16" s="32">
        <v>15.47512</v>
      </c>
      <c r="L16" s="34">
        <v>0.12859999999999999</v>
      </c>
      <c r="M16" s="35">
        <v>0.12620000000000001</v>
      </c>
      <c r="N16" s="34">
        <v>0.16866</v>
      </c>
      <c r="O16" s="35">
        <v>0.16686000000000001</v>
      </c>
    </row>
    <row r="17" spans="1:15" ht="15.75" thickBot="1" x14ac:dyDescent="0.3">
      <c r="A17" s="59">
        <v>42076</v>
      </c>
      <c r="B17" s="18">
        <v>0.16633000000000001</v>
      </c>
      <c r="C17" s="19">
        <v>0.23537</v>
      </c>
      <c r="D17" s="18">
        <v>0.12034</v>
      </c>
      <c r="E17" s="19">
        <v>143.87944999999999</v>
      </c>
      <c r="F17" s="18">
        <v>0.17327000000000001</v>
      </c>
      <c r="G17" s="19">
        <v>9.2630000000000004E-2</v>
      </c>
      <c r="H17" s="18">
        <v>0.17610000000000001</v>
      </c>
      <c r="I17" s="19">
        <v>8.5400000000000004E-2</v>
      </c>
      <c r="J17" s="71">
        <v>0.1275</v>
      </c>
      <c r="K17" s="18">
        <v>15.45252</v>
      </c>
      <c r="L17" s="20">
        <v>0.12870000000000001</v>
      </c>
      <c r="M17" s="21">
        <v>0.1263</v>
      </c>
      <c r="N17" s="20">
        <v>0.16722999999999999</v>
      </c>
      <c r="O17" s="21">
        <v>0.16542999999999999</v>
      </c>
    </row>
    <row r="18" spans="1:15" ht="15.75" thickTop="1" x14ac:dyDescent="0.25">
      <c r="A18" s="60" t="s">
        <v>19</v>
      </c>
      <c r="B18" s="23">
        <f>SUM(B13:B17)</f>
        <v>0.83213999999999999</v>
      </c>
      <c r="C18" s="24">
        <f t="shared" ref="C18:O18" si="3">SUM(C13:C17)</f>
        <v>1.1641900000000001</v>
      </c>
      <c r="D18" s="23">
        <f t="shared" si="3"/>
        <v>0.59522999999999993</v>
      </c>
      <c r="E18" s="24">
        <f t="shared" si="3"/>
        <v>713.54591000000005</v>
      </c>
      <c r="F18" s="23">
        <f t="shared" si="3"/>
        <v>0.87216000000000005</v>
      </c>
      <c r="G18" s="24">
        <f t="shared" si="3"/>
        <v>0.46605000000000002</v>
      </c>
      <c r="H18" s="23">
        <f t="shared" si="3"/>
        <v>0.88217000000000001</v>
      </c>
      <c r="I18" s="24">
        <f t="shared" si="3"/>
        <v>0.42498999999999998</v>
      </c>
      <c r="J18" s="72">
        <f t="shared" si="3"/>
        <v>0.63810000000000011</v>
      </c>
      <c r="K18" s="23">
        <f t="shared" si="3"/>
        <v>77.340669999999989</v>
      </c>
      <c r="L18" s="34">
        <f t="shared" si="3"/>
        <v>0.64410000000000001</v>
      </c>
      <c r="M18" s="35">
        <f t="shared" si="3"/>
        <v>0.6321</v>
      </c>
      <c r="N18" s="34">
        <f t="shared" si="3"/>
        <v>0.83664000000000005</v>
      </c>
      <c r="O18" s="35">
        <f t="shared" si="3"/>
        <v>0.82763999999999993</v>
      </c>
    </row>
    <row r="19" spans="1:15" ht="15.75" thickBot="1" x14ac:dyDescent="0.3">
      <c r="A19" s="61" t="s">
        <v>20</v>
      </c>
      <c r="B19" s="28">
        <f>B18/5</f>
        <v>0.16642799999999999</v>
      </c>
      <c r="C19" s="29">
        <f>C18/5</f>
        <v>0.23283800000000002</v>
      </c>
      <c r="D19" s="29">
        <f t="shared" ref="D19:K19" si="4">D18/5</f>
        <v>0.11904599999999999</v>
      </c>
      <c r="E19" s="29">
        <f t="shared" si="4"/>
        <v>142.709182</v>
      </c>
      <c r="F19" s="29">
        <f t="shared" si="4"/>
        <v>0.174432</v>
      </c>
      <c r="G19" s="29">
        <f t="shared" si="4"/>
        <v>9.3210000000000001E-2</v>
      </c>
      <c r="H19" s="29">
        <f t="shared" si="4"/>
        <v>0.17643400000000001</v>
      </c>
      <c r="I19" s="29">
        <f t="shared" si="4"/>
        <v>8.499799999999999E-2</v>
      </c>
      <c r="J19" s="73">
        <f t="shared" si="4"/>
        <v>0.12762000000000001</v>
      </c>
      <c r="K19" s="29">
        <f t="shared" si="4"/>
        <v>15.468133999999997</v>
      </c>
      <c r="L19" s="20">
        <f>L18/5</f>
        <v>0.12881999999999999</v>
      </c>
      <c r="M19" s="21">
        <f>M18/5</f>
        <v>0.12642</v>
      </c>
      <c r="N19" s="20">
        <f>N18/5</f>
        <v>0.167328</v>
      </c>
      <c r="O19" s="21">
        <f>O18/5</f>
        <v>0.16552799999999998</v>
      </c>
    </row>
    <row r="20" spans="1:15" ht="15.75" thickTop="1" x14ac:dyDescent="0.25">
      <c r="A20" s="58">
        <v>42079</v>
      </c>
      <c r="B20" s="32">
        <v>0.16678999999999999</v>
      </c>
      <c r="C20" s="33">
        <v>0.23724999999999999</v>
      </c>
      <c r="D20" s="32">
        <v>0.12130000000000001</v>
      </c>
      <c r="E20" s="33">
        <v>143.61675</v>
      </c>
      <c r="F20" s="32">
        <v>0.17709</v>
      </c>
      <c r="G20" s="33">
        <v>9.2789999999999997E-2</v>
      </c>
      <c r="H20" s="32">
        <v>0.17351</v>
      </c>
      <c r="I20" s="33">
        <v>8.6239999999999997E-2</v>
      </c>
      <c r="J20" s="70">
        <v>0.12720000000000001</v>
      </c>
      <c r="K20" s="32">
        <v>15.437150000000001</v>
      </c>
      <c r="L20" s="34">
        <v>0.12839999999999999</v>
      </c>
      <c r="M20" s="35">
        <v>0.126</v>
      </c>
      <c r="N20" s="34">
        <v>0.16769000000000001</v>
      </c>
      <c r="O20" s="35">
        <v>0.16589000000000001</v>
      </c>
    </row>
    <row r="21" spans="1:15" x14ac:dyDescent="0.25">
      <c r="A21" s="58">
        <v>42080</v>
      </c>
      <c r="B21" s="32">
        <v>0.16657</v>
      </c>
      <c r="C21" s="33">
        <v>0.23624000000000001</v>
      </c>
      <c r="D21" s="32">
        <v>0.12078999999999999</v>
      </c>
      <c r="E21" s="33">
        <v>144.35821000000001</v>
      </c>
      <c r="F21" s="32">
        <v>0.17712</v>
      </c>
      <c r="G21" s="33">
        <v>9.3049999999999994E-2</v>
      </c>
      <c r="H21" s="32">
        <v>0.17712</v>
      </c>
      <c r="I21" s="33">
        <v>8.6330000000000004E-2</v>
      </c>
      <c r="J21" s="70">
        <v>0.12740000000000001</v>
      </c>
      <c r="K21" s="32">
        <v>15.45251</v>
      </c>
      <c r="L21" s="34">
        <v>0.12859999999999999</v>
      </c>
      <c r="M21" s="35">
        <v>0.12620000000000001</v>
      </c>
      <c r="N21" s="34">
        <v>0.16747000000000001</v>
      </c>
      <c r="O21" s="35">
        <v>0.16567000000000001</v>
      </c>
    </row>
    <row r="22" spans="1:15" x14ac:dyDescent="0.25">
      <c r="A22" s="58">
        <v>42081</v>
      </c>
      <c r="B22" s="32">
        <v>0.16683000000000001</v>
      </c>
      <c r="C22" s="33">
        <v>0.23483999999999999</v>
      </c>
      <c r="D22" s="32">
        <v>0.12007</v>
      </c>
      <c r="E22" s="33">
        <v>143.82401999999999</v>
      </c>
      <c r="F22" s="32">
        <v>0.17313999999999999</v>
      </c>
      <c r="G22" s="33">
        <v>9.2749999999999999E-2</v>
      </c>
      <c r="H22" s="32">
        <v>0.17691999999999999</v>
      </c>
      <c r="I22" s="33">
        <v>8.616E-2</v>
      </c>
      <c r="J22" s="70">
        <v>0.1273</v>
      </c>
      <c r="K22" s="32">
        <v>15.44308</v>
      </c>
      <c r="L22" s="34">
        <v>0.1285</v>
      </c>
      <c r="M22" s="35">
        <v>0.12609999999999999</v>
      </c>
      <c r="N22" s="34">
        <v>0.16772999999999999</v>
      </c>
      <c r="O22" s="35">
        <v>0.16592999999999999</v>
      </c>
    </row>
    <row r="23" spans="1:15" x14ac:dyDescent="0.25">
      <c r="A23" s="58">
        <v>41717</v>
      </c>
      <c r="B23" s="32">
        <v>0.16592999999999999</v>
      </c>
      <c r="C23" s="33">
        <v>0.23219000000000001</v>
      </c>
      <c r="D23" s="32">
        <v>0.1187</v>
      </c>
      <c r="E23" s="33">
        <v>144.13347999999999</v>
      </c>
      <c r="F23" s="32">
        <v>0.17244999999999999</v>
      </c>
      <c r="G23" s="33">
        <v>9.3240000000000003E-2</v>
      </c>
      <c r="H23" s="32">
        <v>0.17710999999999999</v>
      </c>
      <c r="I23" s="33">
        <v>8.6099999999999996E-2</v>
      </c>
      <c r="J23" s="70">
        <v>0.1278</v>
      </c>
      <c r="K23" s="32">
        <v>15.3942</v>
      </c>
      <c r="L23" s="34">
        <v>0.129</v>
      </c>
      <c r="M23" s="35">
        <v>0.12659999999999999</v>
      </c>
      <c r="N23" s="34">
        <v>0.16683000000000001</v>
      </c>
      <c r="O23" s="35">
        <v>0.16503000000000001</v>
      </c>
    </row>
    <row r="24" spans="1:15" ht="15.75" thickBot="1" x14ac:dyDescent="0.3">
      <c r="A24" s="59">
        <v>42083</v>
      </c>
      <c r="B24" s="18">
        <v>0.16642000000000001</v>
      </c>
      <c r="C24" s="19">
        <v>0.23282</v>
      </c>
      <c r="D24" s="18">
        <v>0.11903</v>
      </c>
      <c r="E24" s="19">
        <v>144.54209</v>
      </c>
      <c r="F24" s="18">
        <v>0.17129</v>
      </c>
      <c r="G24" s="19">
        <v>9.2660000000000006E-2</v>
      </c>
      <c r="H24" s="18">
        <v>0.17666000000000001</v>
      </c>
      <c r="I24" s="19">
        <v>8.6180000000000007E-2</v>
      </c>
      <c r="J24" s="71">
        <v>0.12770000000000001</v>
      </c>
      <c r="K24" s="18">
        <v>15.38705</v>
      </c>
      <c r="L24" s="20">
        <v>0.12889999999999999</v>
      </c>
      <c r="M24" s="21">
        <v>0.1265</v>
      </c>
      <c r="N24" s="20">
        <v>0.16732</v>
      </c>
      <c r="O24" s="21">
        <v>0.16552</v>
      </c>
    </row>
    <row r="25" spans="1:15" ht="15.75" thickTop="1" x14ac:dyDescent="0.25">
      <c r="A25" s="60" t="s">
        <v>19</v>
      </c>
      <c r="B25" s="23">
        <f>SUM(B20:B24)</f>
        <v>0.83254000000000006</v>
      </c>
      <c r="C25" s="24">
        <f>SUM(C20:C24)</f>
        <v>1.1733399999999998</v>
      </c>
      <c r="D25" s="23">
        <f t="shared" ref="D25:O25" si="5">SUM(D20:D24)</f>
        <v>0.59988999999999992</v>
      </c>
      <c r="E25" s="24">
        <f t="shared" si="5"/>
        <v>720.47455000000002</v>
      </c>
      <c r="F25" s="23">
        <f t="shared" si="5"/>
        <v>0.87108999999999992</v>
      </c>
      <c r="G25" s="24">
        <f t="shared" si="5"/>
        <v>0.46449000000000001</v>
      </c>
      <c r="H25" s="23">
        <f t="shared" si="5"/>
        <v>0.88131999999999999</v>
      </c>
      <c r="I25" s="24">
        <f t="shared" si="5"/>
        <v>0.43101</v>
      </c>
      <c r="J25" s="72">
        <f t="shared" si="5"/>
        <v>0.63740000000000008</v>
      </c>
      <c r="K25" s="23">
        <f t="shared" si="5"/>
        <v>77.113990000000001</v>
      </c>
      <c r="L25" s="34">
        <f t="shared" si="5"/>
        <v>0.64339999999999997</v>
      </c>
      <c r="M25" s="35">
        <f t="shared" si="5"/>
        <v>0.63139999999999996</v>
      </c>
      <c r="N25" s="34">
        <f t="shared" si="5"/>
        <v>0.83704000000000012</v>
      </c>
      <c r="O25" s="35">
        <f t="shared" si="5"/>
        <v>0.82804</v>
      </c>
    </row>
    <row r="26" spans="1:15" ht="15.75" thickBot="1" x14ac:dyDescent="0.3">
      <c r="A26" s="61" t="s">
        <v>20</v>
      </c>
      <c r="B26" s="28">
        <f>B25/5</f>
        <v>0.16650800000000002</v>
      </c>
      <c r="C26" s="29">
        <f>C25/5</f>
        <v>0.23466799999999996</v>
      </c>
      <c r="D26" s="29">
        <f t="shared" ref="D26:K26" si="6">D25/5</f>
        <v>0.11997799999999999</v>
      </c>
      <c r="E26" s="29">
        <f t="shared" si="6"/>
        <v>144.09491</v>
      </c>
      <c r="F26" s="29">
        <f t="shared" si="6"/>
        <v>0.17421799999999998</v>
      </c>
      <c r="G26" s="29">
        <f t="shared" si="6"/>
        <v>9.2898000000000008E-2</v>
      </c>
      <c r="H26" s="29">
        <f t="shared" si="6"/>
        <v>0.176264</v>
      </c>
      <c r="I26" s="29">
        <f t="shared" si="6"/>
        <v>8.6202000000000001E-2</v>
      </c>
      <c r="J26" s="73">
        <f t="shared" si="6"/>
        <v>0.12748000000000001</v>
      </c>
      <c r="K26" s="29">
        <f t="shared" si="6"/>
        <v>15.422798</v>
      </c>
      <c r="L26" s="20">
        <f>L25/5</f>
        <v>0.12867999999999999</v>
      </c>
      <c r="M26" s="21">
        <f>M25/5</f>
        <v>0.12628</v>
      </c>
      <c r="N26" s="20">
        <f>N25/5</f>
        <v>0.16740800000000003</v>
      </c>
      <c r="O26" s="21">
        <f>O25/5</f>
        <v>0.16560800000000001</v>
      </c>
    </row>
    <row r="27" spans="1:15" ht="15.75" thickTop="1" x14ac:dyDescent="0.25">
      <c r="A27" s="58">
        <v>42086</v>
      </c>
      <c r="B27" s="32">
        <v>0.16521</v>
      </c>
      <c r="C27" s="33">
        <v>0.23197999999999999</v>
      </c>
      <c r="D27" s="32">
        <v>0.11860999999999999</v>
      </c>
      <c r="E27" s="33">
        <v>143.81763000000001</v>
      </c>
      <c r="F27" s="32">
        <v>0.17726</v>
      </c>
      <c r="G27" s="33">
        <v>9.3229999999999993E-2</v>
      </c>
      <c r="H27" s="32">
        <v>0.17726</v>
      </c>
      <c r="I27" s="33">
        <v>8.5919999999999996E-2</v>
      </c>
      <c r="J27" s="70">
        <v>0.12839999999999999</v>
      </c>
      <c r="K27" s="32">
        <v>15.41506</v>
      </c>
      <c r="L27" s="34">
        <v>0.12959999999999999</v>
      </c>
      <c r="M27" s="35">
        <v>0.12720000000000001</v>
      </c>
      <c r="N27" s="34">
        <v>0.16611000000000001</v>
      </c>
      <c r="O27" s="35">
        <v>0.16431000000000001</v>
      </c>
    </row>
    <row r="28" spans="1:15" x14ac:dyDescent="0.25">
      <c r="A28" s="58">
        <v>42087</v>
      </c>
      <c r="B28" s="32">
        <v>0.16438</v>
      </c>
      <c r="C28" s="33">
        <v>0.23125000000000001</v>
      </c>
      <c r="D28" s="32">
        <v>0.11834</v>
      </c>
      <c r="E28" s="33">
        <v>143.43988999999999</v>
      </c>
      <c r="F28" s="32">
        <v>0.17663000000000001</v>
      </c>
      <c r="G28" s="33">
        <v>9.2840000000000006E-2</v>
      </c>
      <c r="H28" s="32">
        <v>0.17663000000000001</v>
      </c>
      <c r="I28" s="33">
        <v>8.6330000000000004E-2</v>
      </c>
      <c r="J28" s="70">
        <v>0.1288</v>
      </c>
      <c r="K28" s="32">
        <v>15.436360000000001</v>
      </c>
      <c r="L28" s="34">
        <v>0.13</v>
      </c>
      <c r="M28" s="35">
        <v>0.12759999999999999</v>
      </c>
      <c r="N28" s="34">
        <v>0.16528000000000001</v>
      </c>
      <c r="O28" s="35">
        <v>0.16347999999999999</v>
      </c>
    </row>
    <row r="29" spans="1:15" x14ac:dyDescent="0.25">
      <c r="A29" s="58">
        <v>42088</v>
      </c>
      <c r="B29" s="32">
        <v>0.16389000000000001</v>
      </c>
      <c r="C29" s="33">
        <v>0.23122999999999999</v>
      </c>
      <c r="D29" s="32">
        <v>0.11822000000000001</v>
      </c>
      <c r="E29" s="33">
        <v>142.81558000000001</v>
      </c>
      <c r="F29" s="32">
        <v>0.16863</v>
      </c>
      <c r="G29" s="33">
        <v>9.2780000000000001E-2</v>
      </c>
      <c r="H29" s="32">
        <v>0.17646000000000001</v>
      </c>
      <c r="I29" s="33">
        <v>8.6910000000000001E-2</v>
      </c>
      <c r="J29" s="70">
        <v>0.12909999999999999</v>
      </c>
      <c r="K29" s="32">
        <v>15.465529999999999</v>
      </c>
      <c r="L29" s="34">
        <v>0.1303</v>
      </c>
      <c r="M29" s="35">
        <v>0.12790000000000001</v>
      </c>
      <c r="N29" s="34">
        <v>0.16475999999999999</v>
      </c>
      <c r="O29" s="35">
        <v>0.16299</v>
      </c>
    </row>
    <row r="30" spans="1:15" x14ac:dyDescent="0.25">
      <c r="A30" s="58">
        <v>42089</v>
      </c>
      <c r="B30" s="32">
        <v>0.16403999999999999</v>
      </c>
      <c r="C30" s="33">
        <v>0.23033999999999999</v>
      </c>
      <c r="D30" s="32">
        <v>0.11765</v>
      </c>
      <c r="E30" s="33">
        <v>142.24637000000001</v>
      </c>
      <c r="F30" s="32">
        <v>0.16886000000000001</v>
      </c>
      <c r="G30" s="33">
        <v>9.2689999999999995E-2</v>
      </c>
      <c r="H30" s="32">
        <v>0.17652999999999999</v>
      </c>
      <c r="I30" s="33">
        <v>8.659E-2</v>
      </c>
      <c r="J30" s="70">
        <v>0.129</v>
      </c>
      <c r="K30" s="32">
        <v>15.41502</v>
      </c>
      <c r="L30" s="34">
        <v>0.13020000000000001</v>
      </c>
      <c r="M30" s="35">
        <v>0.1278</v>
      </c>
      <c r="N30" s="34">
        <v>0.16494</v>
      </c>
      <c r="O30" s="35">
        <v>0.16314000000000001</v>
      </c>
    </row>
    <row r="31" spans="1:15" ht="15.75" thickBot="1" x14ac:dyDescent="0.3">
      <c r="A31" s="59">
        <v>42090</v>
      </c>
      <c r="B31" s="18">
        <v>0.16439999999999999</v>
      </c>
      <c r="C31" s="19">
        <v>0.23033999999999999</v>
      </c>
      <c r="D31" s="18">
        <v>0.11777</v>
      </c>
      <c r="E31" s="19">
        <v>142.33138</v>
      </c>
      <c r="F31" s="18">
        <v>0.16939000000000001</v>
      </c>
      <c r="G31" s="19">
        <v>9.2549999999999993E-2</v>
      </c>
      <c r="H31" s="18">
        <v>0.17630000000000001</v>
      </c>
      <c r="I31" s="19">
        <v>8.659E-2</v>
      </c>
      <c r="J31" s="71">
        <v>0.12889999999999999</v>
      </c>
      <c r="K31" s="18">
        <v>15.33539</v>
      </c>
      <c r="L31" s="20">
        <v>0.13009999999999999</v>
      </c>
      <c r="M31" s="21">
        <v>0.12770000000000001</v>
      </c>
      <c r="N31" s="20">
        <v>0.1653</v>
      </c>
      <c r="O31" s="21">
        <v>0.16350000000000001</v>
      </c>
    </row>
    <row r="32" spans="1:15" ht="15.75" thickTop="1" x14ac:dyDescent="0.25">
      <c r="A32" s="60" t="s">
        <v>19</v>
      </c>
      <c r="B32" s="23">
        <f t="shared" ref="B32:O32" si="7">SUM(B27:B31)</f>
        <v>0.82191999999999998</v>
      </c>
      <c r="C32" s="24">
        <f t="shared" si="7"/>
        <v>1.1551400000000001</v>
      </c>
      <c r="D32" s="23">
        <f t="shared" si="7"/>
        <v>0.59059000000000006</v>
      </c>
      <c r="E32" s="24">
        <f t="shared" si="7"/>
        <v>714.65084999999999</v>
      </c>
      <c r="F32" s="23">
        <f t="shared" si="7"/>
        <v>0.86077000000000015</v>
      </c>
      <c r="G32" s="24">
        <f t="shared" si="7"/>
        <v>0.46409</v>
      </c>
      <c r="H32" s="23">
        <f t="shared" si="7"/>
        <v>0.88318000000000008</v>
      </c>
      <c r="I32" s="24">
        <f t="shared" si="7"/>
        <v>0.43234</v>
      </c>
      <c r="J32" s="72">
        <f t="shared" si="7"/>
        <v>0.64419999999999999</v>
      </c>
      <c r="K32" s="23">
        <f t="shared" si="7"/>
        <v>77.067359999999994</v>
      </c>
      <c r="L32" s="34">
        <f t="shared" si="7"/>
        <v>0.6502</v>
      </c>
      <c r="M32" s="35">
        <f t="shared" si="7"/>
        <v>0.6382000000000001</v>
      </c>
      <c r="N32" s="34">
        <f t="shared" si="7"/>
        <v>0.82638999999999996</v>
      </c>
      <c r="O32" s="35">
        <f t="shared" si="7"/>
        <v>0.81742000000000004</v>
      </c>
    </row>
    <row r="33" spans="1:15" ht="15.75" thickBot="1" x14ac:dyDescent="0.3">
      <c r="A33" s="61" t="s">
        <v>20</v>
      </c>
      <c r="B33" s="28">
        <f>B32/5</f>
        <v>0.164384</v>
      </c>
      <c r="C33" s="29">
        <f>C32/5</f>
        <v>0.23102800000000001</v>
      </c>
      <c r="D33" s="29">
        <f t="shared" ref="D33:K33" si="8">D32/5</f>
        <v>0.11811800000000001</v>
      </c>
      <c r="E33" s="29">
        <f t="shared" si="8"/>
        <v>142.93017</v>
      </c>
      <c r="F33" s="29">
        <f t="shared" si="8"/>
        <v>0.17215400000000003</v>
      </c>
      <c r="G33" s="29">
        <f t="shared" si="8"/>
        <v>9.2817999999999998E-2</v>
      </c>
      <c r="H33" s="29">
        <f t="shared" si="8"/>
        <v>0.17663600000000002</v>
      </c>
      <c r="I33" s="29">
        <f t="shared" si="8"/>
        <v>8.6468000000000003E-2</v>
      </c>
      <c r="J33" s="73">
        <f t="shared" si="8"/>
        <v>0.12884000000000001</v>
      </c>
      <c r="K33" s="29">
        <f t="shared" si="8"/>
        <v>15.413471999999999</v>
      </c>
      <c r="L33" s="20">
        <f>L32/5</f>
        <v>0.13003999999999999</v>
      </c>
      <c r="M33" s="21">
        <f>M32/5</f>
        <v>0.12764000000000003</v>
      </c>
      <c r="N33" s="20">
        <f>N32/5</f>
        <v>0.16527799999999998</v>
      </c>
      <c r="O33" s="21">
        <f>O32/5</f>
        <v>0.16348400000000002</v>
      </c>
    </row>
    <row r="34" spans="1:15" ht="15.75" thickTop="1" x14ac:dyDescent="0.25">
      <c r="A34" s="58">
        <v>42093</v>
      </c>
      <c r="B34" s="32">
        <v>0.16556000000000001</v>
      </c>
      <c r="C34" s="33">
        <v>0.23033000000000001</v>
      </c>
      <c r="D34" s="32">
        <v>0.11779000000000001</v>
      </c>
      <c r="E34" s="33">
        <v>141.68105</v>
      </c>
      <c r="F34" s="32">
        <v>0.16957</v>
      </c>
      <c r="G34" s="33">
        <v>9.2549999999999993E-2</v>
      </c>
      <c r="H34" s="32">
        <v>0.17568</v>
      </c>
      <c r="I34" s="33">
        <v>8.6199999999999999E-2</v>
      </c>
      <c r="J34" s="70">
        <v>0.1283</v>
      </c>
      <c r="K34" s="32">
        <v>15.29304</v>
      </c>
      <c r="L34" s="34">
        <v>0.1295</v>
      </c>
      <c r="M34" s="35">
        <v>0.12709999999999999</v>
      </c>
      <c r="N34" s="34">
        <v>0.16646</v>
      </c>
      <c r="O34" s="35">
        <v>0.16466</v>
      </c>
    </row>
    <row r="35" spans="1:15" ht="15.75" thickBot="1" x14ac:dyDescent="0.3">
      <c r="A35" s="59">
        <v>42094</v>
      </c>
      <c r="B35" s="18">
        <v>0.16635</v>
      </c>
      <c r="C35" s="19">
        <v>0.23035</v>
      </c>
      <c r="D35" s="18">
        <v>0.11778</v>
      </c>
      <c r="E35" s="19">
        <v>141.26469</v>
      </c>
      <c r="F35" s="18">
        <v>0.16961000000000001</v>
      </c>
      <c r="G35" s="19">
        <v>9.2369999999999994E-2</v>
      </c>
      <c r="H35" s="18">
        <v>0.17554</v>
      </c>
      <c r="I35" s="19">
        <v>8.6230000000000001E-2</v>
      </c>
      <c r="J35" s="71">
        <v>0.1278</v>
      </c>
      <c r="K35" s="18">
        <v>15.30453</v>
      </c>
      <c r="L35" s="20">
        <v>0.129</v>
      </c>
      <c r="M35" s="21">
        <v>0.12659999999999999</v>
      </c>
      <c r="N35" s="20">
        <v>0.16725000000000001</v>
      </c>
      <c r="O35" s="21">
        <v>0.16545000000000001</v>
      </c>
    </row>
    <row r="36" spans="1:15" ht="15.75" thickTop="1" x14ac:dyDescent="0.25">
      <c r="A36" s="60" t="s">
        <v>19</v>
      </c>
      <c r="B36" s="23">
        <f>SUM(B34:B35)</f>
        <v>0.33191000000000004</v>
      </c>
      <c r="C36" s="24">
        <f t="shared" ref="C36:O36" si="9">SUM(C34:C35)</f>
        <v>0.46067999999999998</v>
      </c>
      <c r="D36" s="23">
        <f t="shared" si="9"/>
        <v>0.23557</v>
      </c>
      <c r="E36" s="24">
        <f t="shared" si="9"/>
        <v>282.94574</v>
      </c>
      <c r="F36" s="23">
        <f t="shared" si="9"/>
        <v>0.33918000000000004</v>
      </c>
      <c r="G36" s="24">
        <f t="shared" si="9"/>
        <v>0.18491999999999997</v>
      </c>
      <c r="H36" s="23">
        <f t="shared" si="9"/>
        <v>0.35121999999999998</v>
      </c>
      <c r="I36" s="24">
        <f t="shared" si="9"/>
        <v>0.17243</v>
      </c>
      <c r="J36" s="24">
        <f t="shared" si="9"/>
        <v>0.25609999999999999</v>
      </c>
      <c r="K36" s="23">
        <f t="shared" si="9"/>
        <v>30.597569999999997</v>
      </c>
      <c r="L36" s="34">
        <f t="shared" si="9"/>
        <v>0.25850000000000001</v>
      </c>
      <c r="M36" s="35">
        <f t="shared" si="9"/>
        <v>0.25369999999999998</v>
      </c>
      <c r="N36" s="34">
        <f t="shared" si="9"/>
        <v>0.33371000000000001</v>
      </c>
      <c r="O36" s="35">
        <f t="shared" si="9"/>
        <v>0.33011000000000001</v>
      </c>
    </row>
    <row r="37" spans="1:15" ht="15.75" thickBot="1" x14ac:dyDescent="0.3">
      <c r="A37" s="61" t="s">
        <v>20</v>
      </c>
      <c r="B37" s="28">
        <f t="shared" ref="B37:O37" si="10">B36/2</f>
        <v>0.16595500000000002</v>
      </c>
      <c r="C37" s="29">
        <f t="shared" si="10"/>
        <v>0.23033999999999999</v>
      </c>
      <c r="D37" s="29">
        <f t="shared" si="10"/>
        <v>0.117785</v>
      </c>
      <c r="E37" s="29">
        <f t="shared" si="10"/>
        <v>141.47287</v>
      </c>
      <c r="F37" s="29">
        <f t="shared" si="10"/>
        <v>0.16959000000000002</v>
      </c>
      <c r="G37" s="29">
        <f t="shared" si="10"/>
        <v>9.2459999999999987E-2</v>
      </c>
      <c r="H37" s="29">
        <f t="shared" si="10"/>
        <v>0.17560999999999999</v>
      </c>
      <c r="I37" s="29">
        <f t="shared" si="10"/>
        <v>8.6215E-2</v>
      </c>
      <c r="J37" s="29">
        <f t="shared" si="10"/>
        <v>0.12805</v>
      </c>
      <c r="K37" s="29">
        <f t="shared" si="10"/>
        <v>15.298784999999999</v>
      </c>
      <c r="L37" s="20">
        <f t="shared" si="10"/>
        <v>0.12925</v>
      </c>
      <c r="M37" s="21">
        <f t="shared" si="10"/>
        <v>0.12684999999999999</v>
      </c>
      <c r="N37" s="21">
        <f t="shared" si="10"/>
        <v>0.166855</v>
      </c>
      <c r="O37" s="21">
        <f t="shared" si="10"/>
        <v>0.16505500000000001</v>
      </c>
    </row>
    <row r="38" spans="1:15" ht="15.75" thickTop="1" x14ac:dyDescent="0.25">
      <c r="A38" s="62"/>
      <c r="B38" s="32"/>
      <c r="C38" s="33"/>
      <c r="D38" s="32"/>
      <c r="E38" s="33"/>
      <c r="F38" s="32"/>
      <c r="G38" s="33"/>
      <c r="H38" s="32"/>
      <c r="I38" s="33"/>
      <c r="J38" s="70"/>
      <c r="K38" s="32"/>
      <c r="L38" s="34"/>
      <c r="M38" s="35"/>
      <c r="N38" s="34"/>
      <c r="O38" s="35"/>
    </row>
    <row r="39" spans="1:15" ht="20.25" x14ac:dyDescent="0.3">
      <c r="A39" s="62"/>
      <c r="B39" s="32"/>
      <c r="C39" s="63"/>
      <c r="D39" s="32"/>
      <c r="E39" s="39" t="s">
        <v>22</v>
      </c>
      <c r="F39" s="32"/>
      <c r="G39" s="33"/>
      <c r="H39" s="32"/>
      <c r="I39" s="33"/>
      <c r="J39" s="70"/>
      <c r="K39" s="32"/>
      <c r="L39" s="34"/>
      <c r="M39" s="35"/>
      <c r="N39" s="34"/>
      <c r="O39" s="35"/>
    </row>
    <row r="40" spans="1:15" ht="15.75" thickBot="1" x14ac:dyDescent="0.3">
      <c r="A40" s="64"/>
      <c r="B40" s="41"/>
      <c r="C40" s="42"/>
      <c r="D40" s="41"/>
      <c r="E40" s="42"/>
      <c r="F40" s="41"/>
      <c r="G40" s="42"/>
      <c r="H40" s="41"/>
      <c r="I40" s="42"/>
      <c r="J40" s="74"/>
      <c r="K40" s="41"/>
      <c r="L40" s="43"/>
      <c r="M40" s="44"/>
      <c r="N40" s="43"/>
      <c r="O40" s="44"/>
    </row>
    <row r="41" spans="1:15" x14ac:dyDescent="0.25">
      <c r="A41" s="65" t="s">
        <v>23</v>
      </c>
      <c r="B41" s="46">
        <f>SUM(B6:B10,B13:B17,B20:B24,B27:B31,B34:B35)</f>
        <v>3.6421999999999999</v>
      </c>
      <c r="C41" s="75">
        <f t="shared" ref="C41:K41" si="11">SUM(C6:C10,C13:C17,C20:C24,C27:C31,C34:C35)</f>
        <v>5.0821800000000001</v>
      </c>
      <c r="D41" s="46">
        <f t="shared" si="11"/>
        <v>2.5984299999999996</v>
      </c>
      <c r="E41" s="75">
        <f t="shared" si="11"/>
        <v>3139.3123500000002</v>
      </c>
      <c r="F41" s="75">
        <f t="shared" si="11"/>
        <v>3.7949099999999993</v>
      </c>
      <c r="G41" s="46">
        <f t="shared" si="11"/>
        <v>2.0379299999999998</v>
      </c>
      <c r="H41" s="75">
        <f t="shared" si="11"/>
        <v>3.8759099999999993</v>
      </c>
      <c r="I41" s="46">
        <f t="shared" si="11"/>
        <v>1.8798900000000001</v>
      </c>
      <c r="J41" s="75">
        <f t="shared" si="11"/>
        <v>2.8190999999999993</v>
      </c>
      <c r="K41" s="47">
        <f t="shared" si="11"/>
        <v>339.18556000000007</v>
      </c>
      <c r="L41" s="34">
        <f>SUM(L6:L10,L13:L17,L20:L24,L27:L31,L34)</f>
        <v>2.7165000000000004</v>
      </c>
      <c r="M41" s="34">
        <f t="shared" ref="M41:O41" si="12">SUM(M6:M10,M13:M17,M20:M24,M27:M31,M34)</f>
        <v>2.6661000000000006</v>
      </c>
      <c r="N41" s="34">
        <f t="shared" si="12"/>
        <v>3.49472</v>
      </c>
      <c r="O41" s="34">
        <f t="shared" si="12"/>
        <v>3.45695</v>
      </c>
    </row>
    <row r="42" spans="1:15" x14ac:dyDescent="0.25">
      <c r="A42" s="65" t="s">
        <v>24</v>
      </c>
      <c r="B42" s="46">
        <f t="shared" ref="B42:O42" si="13">B41/22</f>
        <v>0.16555454545454545</v>
      </c>
      <c r="C42" s="47">
        <f t="shared" si="13"/>
        <v>0.23100818181818183</v>
      </c>
      <c r="D42" s="46">
        <f t="shared" si="13"/>
        <v>0.11811045454545453</v>
      </c>
      <c r="E42" s="47">
        <f t="shared" si="13"/>
        <v>142.6960159090909</v>
      </c>
      <c r="F42" s="47">
        <f t="shared" si="13"/>
        <v>0.17249590909090906</v>
      </c>
      <c r="G42" s="46">
        <f t="shared" si="13"/>
        <v>9.2633181818181809E-2</v>
      </c>
      <c r="H42" s="47">
        <f t="shared" si="13"/>
        <v>0.17617772727272724</v>
      </c>
      <c r="I42" s="46">
        <f t="shared" si="13"/>
        <v>8.5449545454545459E-2</v>
      </c>
      <c r="J42" s="47">
        <f t="shared" si="13"/>
        <v>0.12814090909090906</v>
      </c>
      <c r="K42" s="47">
        <f t="shared" si="13"/>
        <v>15.417525454545457</v>
      </c>
      <c r="L42" s="34">
        <f t="shared" si="13"/>
        <v>0.12347727272727274</v>
      </c>
      <c r="M42" s="34">
        <f t="shared" si="13"/>
        <v>0.12118636363636366</v>
      </c>
      <c r="N42" s="34">
        <f t="shared" si="13"/>
        <v>0.1588509090909091</v>
      </c>
      <c r="O42" s="34">
        <f t="shared" si="13"/>
        <v>0.15713409090909092</v>
      </c>
    </row>
    <row r="43" spans="1:15" x14ac:dyDescent="0.25">
      <c r="A43" s="65" t="s">
        <v>25</v>
      </c>
      <c r="B43" s="46">
        <f>1/B42</f>
        <v>6.0403053099774864</v>
      </c>
      <c r="C43" s="47">
        <f>1/C42</f>
        <v>4.328851004883731</v>
      </c>
      <c r="D43" s="46">
        <f>1/D42</f>
        <v>8.4666510161905464</v>
      </c>
      <c r="E43" s="47">
        <f>1000/E42</f>
        <v>7.0079041354390874</v>
      </c>
      <c r="F43" s="47">
        <f t="shared" ref="F43:I43" si="14">1/F42</f>
        <v>5.7972389332026326</v>
      </c>
      <c r="G43" s="46">
        <f t="shared" si="14"/>
        <v>10.795267747174831</v>
      </c>
      <c r="H43" s="47">
        <f t="shared" si="14"/>
        <v>5.6760863900348575</v>
      </c>
      <c r="I43" s="46">
        <f t="shared" si="14"/>
        <v>11.702812398597789</v>
      </c>
      <c r="J43" s="47">
        <f>1/J42</f>
        <v>7.8039090489872676</v>
      </c>
      <c r="K43" s="47">
        <f>100/K42</f>
        <v>6.4861251758476977</v>
      </c>
      <c r="L43" s="34">
        <f>1/L42</f>
        <v>8.0986563592858456</v>
      </c>
      <c r="M43" s="34">
        <f t="shared" ref="M43:O43" si="15">1/M42</f>
        <v>8.2517534976182425</v>
      </c>
      <c r="N43" s="34">
        <f t="shared" si="15"/>
        <v>6.2952110612581267</v>
      </c>
      <c r="O43" s="34">
        <f t="shared" si="15"/>
        <v>6.3639913796844034</v>
      </c>
    </row>
    <row r="44" spans="1:15" ht="15.75" thickBot="1" x14ac:dyDescent="0.3">
      <c r="A44" s="66"/>
      <c r="B44" s="48"/>
      <c r="C44" s="49"/>
      <c r="D44" s="48"/>
      <c r="E44" s="49"/>
      <c r="F44" s="49"/>
      <c r="G44" s="48"/>
      <c r="H44" s="49"/>
      <c r="I44" s="48"/>
      <c r="J44" s="49"/>
      <c r="K44" s="48"/>
      <c r="L44" s="43"/>
      <c r="M44" s="44"/>
      <c r="N44" s="43"/>
      <c r="O44" s="44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/>
  </sheetViews>
  <sheetFormatPr defaultRowHeight="15" x14ac:dyDescent="0.25"/>
  <cols>
    <col min="1" max="1" width="9.85546875" customWidth="1"/>
    <col min="12" max="12" width="10.7109375" customWidth="1"/>
    <col min="13" max="13" width="11.28515625" customWidth="1"/>
    <col min="15" max="15" width="13.42578125" customWidth="1"/>
  </cols>
  <sheetData>
    <row r="1" spans="1:15" ht="23.25" thickBot="1" x14ac:dyDescent="0.35">
      <c r="A1" s="1"/>
      <c r="B1" s="1"/>
      <c r="C1" s="52" t="s">
        <v>29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67" t="s">
        <v>28</v>
      </c>
      <c r="M2" s="68"/>
      <c r="N2" s="68"/>
      <c r="O2" s="69"/>
    </row>
    <row r="3" spans="1:15" ht="15.75" thickBot="1" x14ac:dyDescent="0.3">
      <c r="A3" s="54"/>
      <c r="B3" s="55"/>
      <c r="C3" s="54"/>
      <c r="D3" s="55"/>
      <c r="E3" s="54"/>
      <c r="F3" s="55"/>
      <c r="G3" s="54"/>
      <c r="H3" s="55"/>
      <c r="I3" s="54"/>
      <c r="J3" s="54"/>
      <c r="K3" s="55"/>
      <c r="L3" s="10" t="s">
        <v>2</v>
      </c>
      <c r="M3" s="11"/>
      <c r="N3" s="10" t="s">
        <v>3</v>
      </c>
      <c r="O3" s="12"/>
    </row>
    <row r="4" spans="1:15" ht="15.75" thickBot="1" x14ac:dyDescent="0.3">
      <c r="A4" s="56" t="s">
        <v>4</v>
      </c>
      <c r="B4" s="57" t="s">
        <v>5</v>
      </c>
      <c r="C4" s="56" t="s">
        <v>6</v>
      </c>
      <c r="D4" s="57" t="s">
        <v>7</v>
      </c>
      <c r="E4" s="56" t="s">
        <v>8</v>
      </c>
      <c r="F4" s="57" t="s">
        <v>9</v>
      </c>
      <c r="G4" s="56" t="s">
        <v>10</v>
      </c>
      <c r="H4" s="57" t="s">
        <v>11</v>
      </c>
      <c r="I4" s="56" t="s">
        <v>12</v>
      </c>
      <c r="J4" s="56" t="s">
        <v>13</v>
      </c>
      <c r="K4" s="57" t="s">
        <v>14</v>
      </c>
      <c r="L4" s="15" t="s">
        <v>15</v>
      </c>
      <c r="M4" s="16" t="s">
        <v>16</v>
      </c>
      <c r="N4" s="15" t="s">
        <v>17</v>
      </c>
      <c r="O4" s="16" t="s">
        <v>18</v>
      </c>
    </row>
    <row r="5" spans="1:15" x14ac:dyDescent="0.25">
      <c r="A5" s="58">
        <v>42095</v>
      </c>
      <c r="B5" s="32">
        <v>0.16689999999999999</v>
      </c>
      <c r="C5" s="33">
        <v>0.23136999999999999</v>
      </c>
      <c r="D5" s="32">
        <v>0.1183</v>
      </c>
      <c r="E5" s="33">
        <v>141.31335000000001</v>
      </c>
      <c r="F5" s="32">
        <v>0.17024</v>
      </c>
      <c r="G5" s="33">
        <v>9.2350000000000002E-2</v>
      </c>
      <c r="H5" s="32">
        <v>0.17499999999999999</v>
      </c>
      <c r="I5" s="33">
        <v>8.5949999999999999E-2</v>
      </c>
      <c r="J5" s="33">
        <v>0.12740000000000001</v>
      </c>
      <c r="K5" s="32">
        <v>15.292299999999999</v>
      </c>
      <c r="L5" s="34">
        <v>0.12859999999999999</v>
      </c>
      <c r="M5" s="35">
        <v>0.12620000000000001</v>
      </c>
      <c r="N5" s="34">
        <v>0.16783999999999999</v>
      </c>
      <c r="O5" s="35">
        <v>0.16603999999999999</v>
      </c>
    </row>
    <row r="6" spans="1:15" ht="15.75" thickBot="1" x14ac:dyDescent="0.3">
      <c r="A6" s="59">
        <v>42096</v>
      </c>
      <c r="B6" s="18">
        <v>0.16714999999999999</v>
      </c>
      <c r="C6" s="19">
        <v>0.2316</v>
      </c>
      <c r="D6" s="18">
        <v>0.11841</v>
      </c>
      <c r="E6" s="19">
        <v>140.95568</v>
      </c>
      <c r="F6" s="18">
        <v>0.17119999999999999</v>
      </c>
      <c r="G6" s="19">
        <v>9.2329999999999995E-2</v>
      </c>
      <c r="H6" s="18">
        <v>0.1741</v>
      </c>
      <c r="I6" s="19">
        <v>8.6029999999999995E-2</v>
      </c>
      <c r="J6" s="19">
        <v>0.12740000000000001</v>
      </c>
      <c r="K6" s="18">
        <v>15.2691</v>
      </c>
      <c r="L6" s="20">
        <v>0.12859999999999999</v>
      </c>
      <c r="M6" s="21">
        <v>0.12620000000000001</v>
      </c>
      <c r="N6" s="20">
        <v>0.16805</v>
      </c>
      <c r="O6" s="21">
        <v>0.16625000000000001</v>
      </c>
    </row>
    <row r="7" spans="1:15" ht="15.75" thickTop="1" x14ac:dyDescent="0.25">
      <c r="A7" s="60" t="s">
        <v>19</v>
      </c>
      <c r="B7" s="23">
        <f t="shared" ref="B7:O7" si="0">SUM(B5:B6)</f>
        <v>0.33404999999999996</v>
      </c>
      <c r="C7" s="24">
        <f t="shared" si="0"/>
        <v>0.46296999999999999</v>
      </c>
      <c r="D7" s="23">
        <f t="shared" si="0"/>
        <v>0.23671</v>
      </c>
      <c r="E7" s="24">
        <f t="shared" si="0"/>
        <v>282.26903000000004</v>
      </c>
      <c r="F7" s="23">
        <f t="shared" si="0"/>
        <v>0.34143999999999997</v>
      </c>
      <c r="G7" s="24">
        <f t="shared" si="0"/>
        <v>0.18468000000000001</v>
      </c>
      <c r="H7" s="23">
        <f t="shared" si="0"/>
        <v>0.34909999999999997</v>
      </c>
      <c r="I7" s="24">
        <f t="shared" si="0"/>
        <v>0.17197999999999999</v>
      </c>
      <c r="J7" s="24">
        <f t="shared" si="0"/>
        <v>0.25480000000000003</v>
      </c>
      <c r="K7" s="23">
        <f t="shared" si="0"/>
        <v>30.561399999999999</v>
      </c>
      <c r="L7" s="34">
        <f t="shared" si="0"/>
        <v>0.25719999999999998</v>
      </c>
      <c r="M7" s="35">
        <f t="shared" si="0"/>
        <v>0.25240000000000001</v>
      </c>
      <c r="N7" s="34">
        <f t="shared" si="0"/>
        <v>0.33589000000000002</v>
      </c>
      <c r="O7" s="35">
        <f t="shared" si="0"/>
        <v>0.33228999999999997</v>
      </c>
    </row>
    <row r="8" spans="1:15" ht="15.75" thickBot="1" x14ac:dyDescent="0.3">
      <c r="A8" s="61" t="s">
        <v>20</v>
      </c>
      <c r="B8" s="28">
        <f t="shared" ref="B8:O8" si="1">B7/2</f>
        <v>0.16702499999999998</v>
      </c>
      <c r="C8" s="29">
        <f t="shared" si="1"/>
        <v>0.231485</v>
      </c>
      <c r="D8" s="29">
        <f t="shared" si="1"/>
        <v>0.118355</v>
      </c>
      <c r="E8" s="29">
        <f t="shared" si="1"/>
        <v>141.13451500000002</v>
      </c>
      <c r="F8" s="29">
        <f t="shared" si="1"/>
        <v>0.17071999999999998</v>
      </c>
      <c r="G8" s="29">
        <f t="shared" si="1"/>
        <v>9.2340000000000005E-2</v>
      </c>
      <c r="H8" s="29">
        <f t="shared" si="1"/>
        <v>0.17454999999999998</v>
      </c>
      <c r="I8" s="29">
        <f t="shared" si="1"/>
        <v>8.5989999999999997E-2</v>
      </c>
      <c r="J8" s="29">
        <f t="shared" si="1"/>
        <v>0.12740000000000001</v>
      </c>
      <c r="K8" s="29">
        <f t="shared" si="1"/>
        <v>15.2807</v>
      </c>
      <c r="L8" s="20">
        <f t="shared" si="1"/>
        <v>0.12859999999999999</v>
      </c>
      <c r="M8" s="21">
        <f t="shared" si="1"/>
        <v>0.12620000000000001</v>
      </c>
      <c r="N8" s="20">
        <f t="shared" si="1"/>
        <v>0.16794500000000001</v>
      </c>
      <c r="O8" s="21">
        <f t="shared" si="1"/>
        <v>0.16614499999999999</v>
      </c>
    </row>
    <row r="9" spans="1:15" ht="15.75" thickTop="1" x14ac:dyDescent="0.25">
      <c r="A9" s="58">
        <v>42101</v>
      </c>
      <c r="B9" s="32">
        <v>0.16775999999999999</v>
      </c>
      <c r="C9" s="33">
        <v>0.22817000000000001</v>
      </c>
      <c r="D9" s="32">
        <v>0.11666</v>
      </c>
      <c r="E9" s="33">
        <v>138.40262999999999</v>
      </c>
      <c r="F9" s="32">
        <v>0.16879</v>
      </c>
      <c r="G9" s="33">
        <v>9.1370000000000007E-2</v>
      </c>
      <c r="H9" s="32">
        <v>0.17252000000000001</v>
      </c>
      <c r="I9" s="33">
        <v>8.5629999999999998E-2</v>
      </c>
      <c r="J9" s="33">
        <v>0.1273</v>
      </c>
      <c r="K9" s="32">
        <v>15.21983</v>
      </c>
      <c r="L9" s="34">
        <v>0.1285</v>
      </c>
      <c r="M9" s="35">
        <v>0.12609999999999999</v>
      </c>
      <c r="N9" s="34">
        <v>0.16866</v>
      </c>
      <c r="O9" s="35">
        <v>0.16686000000000001</v>
      </c>
    </row>
    <row r="10" spans="1:15" x14ac:dyDescent="0.25">
      <c r="A10" s="58">
        <v>42102</v>
      </c>
      <c r="B10" s="32">
        <v>0.16692000000000001</v>
      </c>
      <c r="C10" s="33">
        <v>0.23039000000000001</v>
      </c>
      <c r="D10" s="32">
        <v>0.11779000000000001</v>
      </c>
      <c r="E10" s="33">
        <v>138.91986</v>
      </c>
      <c r="F10" s="32">
        <v>0.17018</v>
      </c>
      <c r="G10" s="33">
        <v>9.2020000000000005E-2</v>
      </c>
      <c r="H10" s="32">
        <v>0.17338999999999999</v>
      </c>
      <c r="I10" s="33">
        <v>8.5999999999999993E-2</v>
      </c>
      <c r="J10" s="33">
        <v>0.1275</v>
      </c>
      <c r="K10" s="32">
        <v>15.339370000000001</v>
      </c>
      <c r="L10" s="34">
        <v>0.12870000000000001</v>
      </c>
      <c r="M10" s="35">
        <v>0.1263</v>
      </c>
      <c r="N10" s="34">
        <v>0.16782</v>
      </c>
      <c r="O10" s="35">
        <v>0.16602</v>
      </c>
    </row>
    <row r="11" spans="1:15" x14ac:dyDescent="0.25">
      <c r="A11" s="58">
        <v>42103</v>
      </c>
      <c r="B11" s="32">
        <v>0.16631000000000001</v>
      </c>
      <c r="C11" s="33">
        <v>0.23108000000000001</v>
      </c>
      <c r="D11" s="32">
        <v>0.11815000000000001</v>
      </c>
      <c r="E11" s="33">
        <v>139.74082999999999</v>
      </c>
      <c r="F11" s="32">
        <v>0.16930000000000001</v>
      </c>
      <c r="G11" s="33">
        <v>9.2149999999999996E-2</v>
      </c>
      <c r="H11" s="32">
        <v>0.17335999999999999</v>
      </c>
      <c r="I11" s="33">
        <v>8.5779999999999995E-2</v>
      </c>
      <c r="J11" s="33">
        <v>0.1278</v>
      </c>
      <c r="K11" s="32">
        <v>15.335039999999999</v>
      </c>
      <c r="L11" s="34">
        <v>0.129</v>
      </c>
      <c r="M11" s="35">
        <v>0.12659999999999999</v>
      </c>
      <c r="N11" s="34">
        <v>0.16721</v>
      </c>
      <c r="O11" s="35">
        <v>0.16541</v>
      </c>
    </row>
    <row r="12" spans="1:15" ht="15.75" thickBot="1" x14ac:dyDescent="0.3">
      <c r="A12" s="59">
        <v>42104</v>
      </c>
      <c r="B12" s="18">
        <v>0.16611999999999999</v>
      </c>
      <c r="C12" s="19">
        <v>0.23369999999999999</v>
      </c>
      <c r="D12" s="18">
        <v>0.11949</v>
      </c>
      <c r="E12" s="19">
        <v>139.92676</v>
      </c>
      <c r="F12" s="18">
        <v>0.16900000000000001</v>
      </c>
      <c r="G12" s="19">
        <v>9.2630000000000004E-2</v>
      </c>
      <c r="H12" s="18">
        <v>0.17352999999999999</v>
      </c>
      <c r="I12" s="19">
        <v>8.6580000000000004E-2</v>
      </c>
      <c r="J12" s="19">
        <v>0.12790000000000001</v>
      </c>
      <c r="K12" s="18">
        <v>15.387650000000001</v>
      </c>
      <c r="L12" s="20">
        <v>0.12909999999999999</v>
      </c>
      <c r="M12" s="21">
        <v>0.12670000000000001</v>
      </c>
      <c r="N12" s="20">
        <v>0.16702</v>
      </c>
      <c r="O12" s="21">
        <v>0.16522000000000001</v>
      </c>
    </row>
    <row r="13" spans="1:15" ht="15.75" thickTop="1" x14ac:dyDescent="0.25">
      <c r="A13" s="60" t="s">
        <v>19</v>
      </c>
      <c r="B13" s="23">
        <f t="shared" ref="B13:O13" si="2">SUM(B9:B12)</f>
        <v>0.66711000000000009</v>
      </c>
      <c r="C13" s="24">
        <f t="shared" si="2"/>
        <v>0.92334000000000005</v>
      </c>
      <c r="D13" s="23">
        <f t="shared" si="2"/>
        <v>0.47209000000000001</v>
      </c>
      <c r="E13" s="24">
        <f t="shared" si="2"/>
        <v>556.99008000000003</v>
      </c>
      <c r="F13" s="23">
        <f t="shared" si="2"/>
        <v>0.67727000000000004</v>
      </c>
      <c r="G13" s="24">
        <f t="shared" si="2"/>
        <v>0.36817</v>
      </c>
      <c r="H13" s="23">
        <f t="shared" si="2"/>
        <v>0.69279999999999997</v>
      </c>
      <c r="I13" s="24">
        <f t="shared" si="2"/>
        <v>0.34399000000000002</v>
      </c>
      <c r="J13" s="24">
        <f t="shared" si="2"/>
        <v>0.51050000000000006</v>
      </c>
      <c r="K13" s="23">
        <f t="shared" si="2"/>
        <v>61.281889999999997</v>
      </c>
      <c r="L13" s="34">
        <f t="shared" si="2"/>
        <v>0.51529999999999998</v>
      </c>
      <c r="M13" s="35">
        <f t="shared" si="2"/>
        <v>0.50569999999999993</v>
      </c>
      <c r="N13" s="34">
        <f t="shared" si="2"/>
        <v>0.67070999999999992</v>
      </c>
      <c r="O13" s="35">
        <f t="shared" si="2"/>
        <v>0.66351000000000004</v>
      </c>
    </row>
    <row r="14" spans="1:15" ht="15.75" thickBot="1" x14ac:dyDescent="0.3">
      <c r="A14" s="61" t="s">
        <v>20</v>
      </c>
      <c r="B14" s="28">
        <f t="shared" ref="B14:N14" si="3">B13/4</f>
        <v>0.16677750000000002</v>
      </c>
      <c r="C14" s="29">
        <f t="shared" si="3"/>
        <v>0.23083500000000001</v>
      </c>
      <c r="D14" s="29">
        <f t="shared" si="3"/>
        <v>0.1180225</v>
      </c>
      <c r="E14" s="29">
        <f t="shared" si="3"/>
        <v>139.24752000000001</v>
      </c>
      <c r="F14" s="29">
        <f t="shared" si="3"/>
        <v>0.16931750000000001</v>
      </c>
      <c r="G14" s="29">
        <f t="shared" si="3"/>
        <v>9.2042499999999999E-2</v>
      </c>
      <c r="H14" s="29">
        <f t="shared" si="3"/>
        <v>0.17319999999999999</v>
      </c>
      <c r="I14" s="29">
        <f t="shared" si="3"/>
        <v>8.5997500000000004E-2</v>
      </c>
      <c r="J14" s="29">
        <f t="shared" si="3"/>
        <v>0.12762500000000002</v>
      </c>
      <c r="K14" s="29">
        <f t="shared" si="3"/>
        <v>15.320472499999999</v>
      </c>
      <c r="L14" s="20">
        <f t="shared" si="3"/>
        <v>0.128825</v>
      </c>
      <c r="M14" s="21">
        <f t="shared" si="3"/>
        <v>0.12642499999999998</v>
      </c>
      <c r="N14" s="20">
        <f t="shared" si="3"/>
        <v>0.16767749999999998</v>
      </c>
      <c r="O14" s="21">
        <f>K14/4</f>
        <v>3.8301181249999998</v>
      </c>
    </row>
    <row r="15" spans="1:15" ht="15.75" thickTop="1" x14ac:dyDescent="0.25">
      <c r="A15" s="58">
        <v>42107</v>
      </c>
      <c r="B15" s="32">
        <v>0.16633000000000001</v>
      </c>
      <c r="C15" s="33">
        <v>0.23555000000000001</v>
      </c>
      <c r="D15" s="32">
        <v>0.12043</v>
      </c>
      <c r="E15" s="33">
        <v>139.7568</v>
      </c>
      <c r="F15" s="32">
        <v>0.16966000000000001</v>
      </c>
      <c r="G15" s="33">
        <v>9.3170000000000003E-2</v>
      </c>
      <c r="H15" s="32">
        <v>0.17454</v>
      </c>
      <c r="I15" s="33">
        <v>8.7230000000000002E-2</v>
      </c>
      <c r="J15" s="33">
        <v>0.12770000000000001</v>
      </c>
      <c r="K15" s="32">
        <v>15.35577</v>
      </c>
      <c r="L15" s="34">
        <v>0.12889999999999999</v>
      </c>
      <c r="M15" s="35">
        <v>0.1265</v>
      </c>
      <c r="N15" s="34">
        <v>0.16722999999999999</v>
      </c>
      <c r="O15" s="35">
        <v>0.16542999999999999</v>
      </c>
    </row>
    <row r="16" spans="1:15" x14ac:dyDescent="0.25">
      <c r="A16" s="58">
        <v>42108</v>
      </c>
      <c r="B16" s="32">
        <v>0.16724</v>
      </c>
      <c r="C16" s="33">
        <v>0.23533999999999999</v>
      </c>
      <c r="D16" s="32">
        <v>0.12033000000000001</v>
      </c>
      <c r="E16" s="33">
        <v>139.60883999999999</v>
      </c>
      <c r="F16" s="32">
        <v>0.17005999999999999</v>
      </c>
      <c r="G16" s="33">
        <v>9.3009999999999995E-2</v>
      </c>
      <c r="H16" s="32">
        <v>0.17444999999999999</v>
      </c>
      <c r="I16" s="33">
        <v>8.6959999999999996E-2</v>
      </c>
      <c r="J16" s="33">
        <v>0.12720000000000001</v>
      </c>
      <c r="K16" s="32">
        <v>15.30137</v>
      </c>
      <c r="L16" s="34">
        <v>0.12839999999999999</v>
      </c>
      <c r="M16" s="35">
        <v>0.126</v>
      </c>
      <c r="N16" s="34">
        <v>0.16814000000000001</v>
      </c>
      <c r="O16" s="35">
        <v>0.16633999999999999</v>
      </c>
    </row>
    <row r="17" spans="1:15" x14ac:dyDescent="0.25">
      <c r="A17" s="58">
        <v>42109</v>
      </c>
      <c r="B17" s="32">
        <v>0.16721</v>
      </c>
      <c r="C17" s="33">
        <v>0.23405999999999999</v>
      </c>
      <c r="D17" s="32">
        <v>0.11967</v>
      </c>
      <c r="E17" s="33">
        <v>139.57586000000001</v>
      </c>
      <c r="F17" s="32">
        <v>0.16983000000000001</v>
      </c>
      <c r="G17" s="33">
        <v>9.2850000000000002E-2</v>
      </c>
      <c r="H17" s="32">
        <v>0.17388999999999999</v>
      </c>
      <c r="I17" s="33">
        <v>8.6459999999999995E-2</v>
      </c>
      <c r="J17" s="33">
        <v>0.1273</v>
      </c>
      <c r="K17" s="32">
        <v>15.213150000000001</v>
      </c>
      <c r="L17" s="34">
        <v>0.1285</v>
      </c>
      <c r="M17" s="35">
        <v>0.12609999999999999</v>
      </c>
      <c r="N17" s="34">
        <v>0.16811000000000001</v>
      </c>
      <c r="O17" s="35">
        <v>0.16631000000000001</v>
      </c>
    </row>
    <row r="18" spans="1:15" x14ac:dyDescent="0.25">
      <c r="A18" s="58">
        <v>42110</v>
      </c>
      <c r="B18" s="32">
        <v>0.16708000000000001</v>
      </c>
      <c r="C18" s="33">
        <v>0.23708000000000001</v>
      </c>
      <c r="D18" s="32">
        <v>0.11995</v>
      </c>
      <c r="E18" s="33">
        <v>139.60772</v>
      </c>
      <c r="F18" s="32">
        <v>0.16882</v>
      </c>
      <c r="G18" s="33">
        <v>9.289E-2</v>
      </c>
      <c r="H18" s="32">
        <v>0.17338999999999999</v>
      </c>
      <c r="I18" s="33">
        <v>8.6300000000000002E-2</v>
      </c>
      <c r="J18" s="33">
        <v>0.1275</v>
      </c>
      <c r="K18" s="32">
        <v>15.2982</v>
      </c>
      <c r="L18" s="34">
        <v>0.12870000000000001</v>
      </c>
      <c r="M18" s="35">
        <v>0.1263</v>
      </c>
      <c r="N18" s="34">
        <v>0.16797999999999999</v>
      </c>
      <c r="O18" s="35">
        <v>0.16617999999999999</v>
      </c>
    </row>
    <row r="19" spans="1:15" ht="15.75" thickBot="1" x14ac:dyDescent="0.3">
      <c r="A19" s="59">
        <v>42111</v>
      </c>
      <c r="B19" s="18">
        <v>0.16496</v>
      </c>
      <c r="C19" s="19">
        <v>0.23400000000000001</v>
      </c>
      <c r="D19" s="18">
        <v>0.11964</v>
      </c>
      <c r="E19" s="19">
        <v>140.15406999999999</v>
      </c>
      <c r="F19" s="18">
        <v>0.16763</v>
      </c>
      <c r="G19" s="19">
        <v>9.3173000000000006E-2</v>
      </c>
      <c r="H19" s="18">
        <v>0.17373</v>
      </c>
      <c r="I19" s="19">
        <v>8.616E-2</v>
      </c>
      <c r="J19" s="19">
        <v>0.12859999999999999</v>
      </c>
      <c r="K19" s="18">
        <v>15.317550000000001</v>
      </c>
      <c r="L19" s="20">
        <v>0.1298</v>
      </c>
      <c r="M19" s="21">
        <v>0.12740000000000001</v>
      </c>
      <c r="N19" s="20">
        <v>0.16586000000000001</v>
      </c>
      <c r="O19" s="21">
        <v>0.16406000000000001</v>
      </c>
    </row>
    <row r="20" spans="1:15" ht="15.75" thickTop="1" x14ac:dyDescent="0.25">
      <c r="A20" s="60" t="s">
        <v>19</v>
      </c>
      <c r="B20" s="23">
        <f>SUM(B15:B19)</f>
        <v>0.83282</v>
      </c>
      <c r="C20" s="24">
        <f t="shared" ref="C20:O20" si="4">SUM(C15:C19)</f>
        <v>1.1760299999999999</v>
      </c>
      <c r="D20" s="23">
        <f t="shared" si="4"/>
        <v>0.60002</v>
      </c>
      <c r="E20" s="24">
        <f t="shared" si="4"/>
        <v>698.70328999999992</v>
      </c>
      <c r="F20" s="23">
        <f t="shared" si="4"/>
        <v>0.84600000000000009</v>
      </c>
      <c r="G20" s="24">
        <f t="shared" si="4"/>
        <v>0.46509300000000003</v>
      </c>
      <c r="H20" s="23">
        <f t="shared" si="4"/>
        <v>0.86999999999999988</v>
      </c>
      <c r="I20" s="24">
        <f t="shared" si="4"/>
        <v>0.43310999999999999</v>
      </c>
      <c r="J20" s="24">
        <f t="shared" si="4"/>
        <v>0.63830000000000009</v>
      </c>
      <c r="K20" s="23">
        <f t="shared" si="4"/>
        <v>76.486040000000003</v>
      </c>
      <c r="L20" s="34">
        <f t="shared" si="4"/>
        <v>0.64429999999999998</v>
      </c>
      <c r="M20" s="35">
        <f t="shared" si="4"/>
        <v>0.63230000000000008</v>
      </c>
      <c r="N20" s="34">
        <f t="shared" si="4"/>
        <v>0.83732000000000006</v>
      </c>
      <c r="O20" s="35">
        <f t="shared" si="4"/>
        <v>0.82832000000000006</v>
      </c>
    </row>
    <row r="21" spans="1:15" ht="15.75" thickBot="1" x14ac:dyDescent="0.3">
      <c r="A21" s="61" t="s">
        <v>20</v>
      </c>
      <c r="B21" s="28">
        <f>B20/5</f>
        <v>0.16656399999999999</v>
      </c>
      <c r="C21" s="29">
        <f>C20/5</f>
        <v>0.23520599999999997</v>
      </c>
      <c r="D21" s="29">
        <f t="shared" ref="D21:K21" si="5">D20/5</f>
        <v>0.120004</v>
      </c>
      <c r="E21" s="29">
        <f t="shared" si="5"/>
        <v>139.740658</v>
      </c>
      <c r="F21" s="29">
        <f t="shared" si="5"/>
        <v>0.16920000000000002</v>
      </c>
      <c r="G21" s="29">
        <f t="shared" si="5"/>
        <v>9.3018600000000007E-2</v>
      </c>
      <c r="H21" s="29">
        <f t="shared" si="5"/>
        <v>0.17399999999999999</v>
      </c>
      <c r="I21" s="29">
        <f t="shared" si="5"/>
        <v>8.6622000000000005E-2</v>
      </c>
      <c r="J21" s="29">
        <f t="shared" si="5"/>
        <v>0.12766000000000002</v>
      </c>
      <c r="K21" s="29">
        <f t="shared" si="5"/>
        <v>15.297208000000001</v>
      </c>
      <c r="L21" s="20">
        <f>L20/5</f>
        <v>0.12886</v>
      </c>
      <c r="M21" s="21">
        <f>M20/5</f>
        <v>0.12646000000000002</v>
      </c>
      <c r="N21" s="20">
        <f>N20/5</f>
        <v>0.167464</v>
      </c>
      <c r="O21" s="21">
        <f>O20/5</f>
        <v>0.16566400000000001</v>
      </c>
    </row>
    <row r="22" spans="1:15" ht="15.75" thickTop="1" x14ac:dyDescent="0.25">
      <c r="A22" s="58">
        <v>42114</v>
      </c>
      <c r="B22" s="32">
        <v>0.1648</v>
      </c>
      <c r="C22" s="33">
        <v>0.23308999999999999</v>
      </c>
      <c r="D22" s="32">
        <v>0.11917999999999999</v>
      </c>
      <c r="E22" s="33">
        <v>139.66686000000001</v>
      </c>
      <c r="F22" s="32">
        <v>0.1671</v>
      </c>
      <c r="G22" s="33">
        <v>9.2899999999999996E-2</v>
      </c>
      <c r="H22" s="32">
        <v>0.17324999999999999</v>
      </c>
      <c r="I22" s="33">
        <v>8.6129999999999998E-2</v>
      </c>
      <c r="J22" s="33">
        <v>0.1288</v>
      </c>
      <c r="K22" s="32">
        <v>15.319470000000001</v>
      </c>
      <c r="L22" s="34">
        <v>0.13</v>
      </c>
      <c r="M22" s="35">
        <v>0.12759999999999999</v>
      </c>
      <c r="N22" s="34">
        <v>0.16569999999999999</v>
      </c>
      <c r="O22" s="35">
        <v>0.16389999999999999</v>
      </c>
    </row>
    <row r="23" spans="1:15" x14ac:dyDescent="0.25">
      <c r="A23" s="58">
        <v>42115</v>
      </c>
      <c r="B23" s="32">
        <v>0.16567000000000001</v>
      </c>
      <c r="C23" s="33">
        <v>0.23365</v>
      </c>
      <c r="D23" s="32">
        <v>0.11946</v>
      </c>
      <c r="E23" s="33">
        <v>139.1362</v>
      </c>
      <c r="F23" s="32">
        <v>0.16736999999999999</v>
      </c>
      <c r="G23" s="33">
        <v>9.3130000000000004E-2</v>
      </c>
      <c r="H23" s="32">
        <v>0.17313999999999999</v>
      </c>
      <c r="I23" s="33">
        <v>8.6129999999999998E-2</v>
      </c>
      <c r="J23" s="33">
        <v>0.12859999999999999</v>
      </c>
      <c r="K23" s="32">
        <v>15.310309999999999</v>
      </c>
      <c r="L23" s="34">
        <v>0.1298</v>
      </c>
      <c r="M23" s="35">
        <v>0.12740000000000001</v>
      </c>
      <c r="N23" s="34">
        <v>0.16657</v>
      </c>
      <c r="O23" s="35">
        <v>0.16477</v>
      </c>
    </row>
    <row r="24" spans="1:15" x14ac:dyDescent="0.25">
      <c r="A24" s="58">
        <v>42116</v>
      </c>
      <c r="B24" s="32">
        <v>0.16596</v>
      </c>
      <c r="C24" s="33">
        <v>0.23377000000000001</v>
      </c>
      <c r="D24" s="32">
        <v>0.11952</v>
      </c>
      <c r="E24" s="33">
        <v>138.90710000000001</v>
      </c>
      <c r="F24" s="32">
        <v>0.16705999999999999</v>
      </c>
      <c r="G24" s="33">
        <v>9.3009999999999995E-2</v>
      </c>
      <c r="H24" s="32">
        <v>0.17316000000000001</v>
      </c>
      <c r="I24" s="33">
        <v>8.5930000000000006E-2</v>
      </c>
      <c r="J24" s="33">
        <v>0.12820000000000001</v>
      </c>
      <c r="K24" s="32">
        <v>15.32086</v>
      </c>
      <c r="L24" s="34">
        <v>0.12939999999999999</v>
      </c>
      <c r="M24" s="35">
        <v>0.127</v>
      </c>
      <c r="N24" s="34">
        <v>0.16686000000000001</v>
      </c>
      <c r="O24" s="35">
        <v>0.16506000000000001</v>
      </c>
    </row>
    <row r="25" spans="1:15" x14ac:dyDescent="0.25">
      <c r="A25" s="58">
        <v>42117</v>
      </c>
      <c r="B25" s="32">
        <v>0.16550999999999999</v>
      </c>
      <c r="C25" s="33">
        <v>0.23368</v>
      </c>
      <c r="D25" s="32">
        <v>0.11948</v>
      </c>
      <c r="E25" s="33">
        <v>138.84854999999999</v>
      </c>
      <c r="F25" s="32">
        <v>0.1668</v>
      </c>
      <c r="G25" s="33">
        <v>9.2789999999999997E-2</v>
      </c>
      <c r="H25" s="32">
        <v>0.17299999999999999</v>
      </c>
      <c r="I25" s="33">
        <v>8.5559999999999997E-2</v>
      </c>
      <c r="J25" s="33">
        <v>0.12839999999999999</v>
      </c>
      <c r="K25" s="32">
        <v>15.36932</v>
      </c>
      <c r="L25" s="34">
        <v>0.12959999999999999</v>
      </c>
      <c r="M25" s="35">
        <v>0.12720000000000001</v>
      </c>
      <c r="N25" s="34">
        <v>0.16641</v>
      </c>
      <c r="O25" s="35">
        <v>0.16461000000000001</v>
      </c>
    </row>
    <row r="26" spans="1:15" ht="15.75" thickBot="1" x14ac:dyDescent="0.3">
      <c r="A26" s="59">
        <v>42118</v>
      </c>
      <c r="B26" s="18">
        <v>0.16542999999999999</v>
      </c>
      <c r="C26" s="19">
        <v>0.23305999999999999</v>
      </c>
      <c r="D26" s="18">
        <v>0.11916</v>
      </c>
      <c r="E26" s="19">
        <v>138.94585000000001</v>
      </c>
      <c r="F26" s="18">
        <v>0.16878000000000001</v>
      </c>
      <c r="G26" s="19">
        <v>9.2850000000000002E-2</v>
      </c>
      <c r="H26" s="18">
        <v>0.17263000000000001</v>
      </c>
      <c r="I26" s="19">
        <v>8.5319999999999993E-2</v>
      </c>
      <c r="J26" s="19">
        <v>0.1283</v>
      </c>
      <c r="K26" s="18">
        <v>15.362</v>
      </c>
      <c r="L26" s="20">
        <v>0.1295</v>
      </c>
      <c r="M26" s="21">
        <v>0.12709999999999999</v>
      </c>
      <c r="N26" s="20">
        <v>0.16633000000000001</v>
      </c>
      <c r="O26" s="21">
        <v>0.16453000000000001</v>
      </c>
    </row>
    <row r="27" spans="1:15" ht="15.75" thickTop="1" x14ac:dyDescent="0.25">
      <c r="A27" s="60" t="s">
        <v>19</v>
      </c>
      <c r="B27" s="23">
        <f t="shared" ref="B27:O27" si="6">SUM(B22:B26)</f>
        <v>0.82736999999999994</v>
      </c>
      <c r="C27" s="24">
        <f t="shared" si="6"/>
        <v>1.1672499999999999</v>
      </c>
      <c r="D27" s="23">
        <f t="shared" si="6"/>
        <v>0.5968</v>
      </c>
      <c r="E27" s="24">
        <f t="shared" si="6"/>
        <v>695.50456000000008</v>
      </c>
      <c r="F27" s="23">
        <f t="shared" si="6"/>
        <v>0.83711000000000013</v>
      </c>
      <c r="G27" s="24">
        <f t="shared" si="6"/>
        <v>0.46467999999999998</v>
      </c>
      <c r="H27" s="23">
        <f t="shared" si="6"/>
        <v>0.86518000000000006</v>
      </c>
      <c r="I27" s="24">
        <f t="shared" si="6"/>
        <v>0.42907000000000001</v>
      </c>
      <c r="J27" s="24">
        <f t="shared" si="6"/>
        <v>0.64229999999999987</v>
      </c>
      <c r="K27" s="23">
        <f t="shared" si="6"/>
        <v>76.681960000000004</v>
      </c>
      <c r="L27" s="34">
        <f t="shared" si="6"/>
        <v>0.64829999999999988</v>
      </c>
      <c r="M27" s="35">
        <f t="shared" si="6"/>
        <v>0.63629999999999998</v>
      </c>
      <c r="N27" s="34">
        <f t="shared" si="6"/>
        <v>0.83187</v>
      </c>
      <c r="O27" s="35">
        <f t="shared" si="6"/>
        <v>0.82286999999999999</v>
      </c>
    </row>
    <row r="28" spans="1:15" ht="15.75" thickBot="1" x14ac:dyDescent="0.3">
      <c r="A28" s="61" t="s">
        <v>20</v>
      </c>
      <c r="B28" s="28">
        <f>B27/5</f>
        <v>0.16547399999999998</v>
      </c>
      <c r="C28" s="29">
        <f>C27/5</f>
        <v>0.23344999999999999</v>
      </c>
      <c r="D28" s="29">
        <f t="shared" ref="D28:K28" si="7">D27/5</f>
        <v>0.11935999999999999</v>
      </c>
      <c r="E28" s="29">
        <f t="shared" si="7"/>
        <v>139.10091200000002</v>
      </c>
      <c r="F28" s="29">
        <f t="shared" si="7"/>
        <v>0.16742200000000002</v>
      </c>
      <c r="G28" s="29">
        <f t="shared" si="7"/>
        <v>9.2935999999999991E-2</v>
      </c>
      <c r="H28" s="29">
        <f t="shared" si="7"/>
        <v>0.17303600000000002</v>
      </c>
      <c r="I28" s="29">
        <f t="shared" si="7"/>
        <v>8.5814000000000001E-2</v>
      </c>
      <c r="J28" s="29">
        <f t="shared" si="7"/>
        <v>0.12845999999999996</v>
      </c>
      <c r="K28" s="29">
        <f t="shared" si="7"/>
        <v>15.336392</v>
      </c>
      <c r="L28" s="20">
        <f>L27/5</f>
        <v>0.12965999999999997</v>
      </c>
      <c r="M28" s="21">
        <f>M27/5</f>
        <v>0.12725999999999998</v>
      </c>
      <c r="N28" s="20">
        <f>N27/5</f>
        <v>0.16637399999999999</v>
      </c>
      <c r="O28" s="21">
        <f>O27/5</f>
        <v>0.164574</v>
      </c>
    </row>
    <row r="29" spans="1:15" ht="15.75" thickTop="1" x14ac:dyDescent="0.25">
      <c r="A29" s="58">
        <v>42121</v>
      </c>
      <c r="B29" s="32">
        <v>0.16472999999999999</v>
      </c>
      <c r="C29" s="33">
        <v>0.2319</v>
      </c>
      <c r="D29" s="32">
        <v>0.11856999999999999</v>
      </c>
      <c r="E29" s="33">
        <v>138.9306</v>
      </c>
      <c r="F29" s="32">
        <v>0.16964000000000001</v>
      </c>
      <c r="G29" s="33">
        <v>9.2899999999999996E-2</v>
      </c>
      <c r="H29" s="32">
        <v>0.17158000000000001</v>
      </c>
      <c r="I29" s="33">
        <v>8.4909999999999999E-2</v>
      </c>
      <c r="J29" s="33">
        <v>0.1288</v>
      </c>
      <c r="K29" s="32">
        <v>15.31706</v>
      </c>
      <c r="L29" s="34">
        <v>0.13</v>
      </c>
      <c r="M29" s="35">
        <v>0.12759999999999999</v>
      </c>
      <c r="N29" s="34">
        <v>0.16563</v>
      </c>
      <c r="O29" s="35">
        <v>0.16383</v>
      </c>
    </row>
    <row r="30" spans="1:15" x14ac:dyDescent="0.25">
      <c r="A30" s="58">
        <v>42122</v>
      </c>
      <c r="B30" s="32">
        <v>0.16442000000000001</v>
      </c>
      <c r="C30" s="33">
        <v>0.23180999999999999</v>
      </c>
      <c r="D30" s="32">
        <v>0.11852</v>
      </c>
      <c r="E30" s="33">
        <v>138.55355</v>
      </c>
      <c r="F30" s="32">
        <v>0.1691</v>
      </c>
      <c r="G30" s="33">
        <v>9.2850000000000002E-2</v>
      </c>
      <c r="H30" s="32">
        <v>0.17138999999999999</v>
      </c>
      <c r="I30" s="33">
        <v>8.4849999999999995E-2</v>
      </c>
      <c r="J30" s="33">
        <v>0.12889999999999999</v>
      </c>
      <c r="K30" s="32">
        <v>15.35388</v>
      </c>
      <c r="L30" s="34">
        <v>0.13009999999999999</v>
      </c>
      <c r="M30" s="35">
        <v>0.12770000000000001</v>
      </c>
      <c r="N30" s="34">
        <v>0.16531999999999999</v>
      </c>
      <c r="O30" s="35">
        <v>0.16352</v>
      </c>
    </row>
    <row r="31" spans="1:15" x14ac:dyDescent="0.25">
      <c r="A31" s="58">
        <v>42123</v>
      </c>
      <c r="B31" s="32">
        <v>0.16306999999999999</v>
      </c>
      <c r="C31" s="33">
        <v>0.23171</v>
      </c>
      <c r="D31" s="32">
        <v>0.11847000000000001</v>
      </c>
      <c r="E31" s="33">
        <v>138.38153</v>
      </c>
      <c r="F31" s="32">
        <v>0.16878000000000001</v>
      </c>
      <c r="G31" s="33">
        <v>9.2950000000000005E-2</v>
      </c>
      <c r="H31" s="32">
        <v>0.17130999999999999</v>
      </c>
      <c r="I31" s="33">
        <v>8.4839999999999999E-2</v>
      </c>
      <c r="J31" s="33">
        <v>0.12959999999999999</v>
      </c>
      <c r="K31" s="32">
        <v>15.41624</v>
      </c>
      <c r="L31" s="34">
        <v>0.1308</v>
      </c>
      <c r="M31" s="35">
        <v>0.12839999999999999</v>
      </c>
      <c r="N31" s="34">
        <v>0.16397</v>
      </c>
      <c r="O31" s="35">
        <v>0.16217000000000001</v>
      </c>
    </row>
    <row r="32" spans="1:15" x14ac:dyDescent="0.25">
      <c r="A32" s="58">
        <v>42124</v>
      </c>
      <c r="B32" s="32">
        <v>0.16205</v>
      </c>
      <c r="C32" s="33">
        <v>0.22825999999999999</v>
      </c>
      <c r="D32" s="32">
        <v>0.11670999999999999</v>
      </c>
      <c r="E32" s="33">
        <v>138.602</v>
      </c>
      <c r="F32" s="32">
        <v>0.16989000000000001</v>
      </c>
      <c r="G32" s="33">
        <v>9.2979999999999993E-2</v>
      </c>
      <c r="H32" s="32">
        <v>0.17149</v>
      </c>
      <c r="I32" s="33">
        <v>8.4129999999999996E-2</v>
      </c>
      <c r="J32" s="33">
        <v>0.12989999999999999</v>
      </c>
      <c r="K32" s="32">
        <v>15.462479999999999</v>
      </c>
      <c r="L32" s="34">
        <v>0.13109999999999999</v>
      </c>
      <c r="M32" s="35">
        <v>0.12870000000000001</v>
      </c>
      <c r="N32" s="34">
        <v>0.16295000000000001</v>
      </c>
      <c r="O32" s="35">
        <v>0.16114999999999999</v>
      </c>
    </row>
    <row r="33" spans="1:15" ht="15.75" thickBot="1" x14ac:dyDescent="0.3">
      <c r="A33" s="59"/>
      <c r="B33" s="18"/>
      <c r="C33" s="19"/>
      <c r="D33" s="18"/>
      <c r="E33" s="19"/>
      <c r="F33" s="18"/>
      <c r="G33" s="19"/>
      <c r="H33" s="18"/>
      <c r="I33" s="19"/>
      <c r="J33" s="19"/>
      <c r="K33" s="18"/>
      <c r="L33" s="20"/>
      <c r="M33" s="21"/>
      <c r="N33" s="20"/>
      <c r="O33" s="21"/>
    </row>
    <row r="34" spans="1:15" ht="15.75" thickTop="1" x14ac:dyDescent="0.25">
      <c r="A34" s="60" t="s">
        <v>19</v>
      </c>
      <c r="B34" s="23">
        <f t="shared" ref="B34:O34" si="8">SUM(B29:B33)</f>
        <v>0.65427000000000002</v>
      </c>
      <c r="C34" s="24">
        <f t="shared" si="8"/>
        <v>0.92367999999999995</v>
      </c>
      <c r="D34" s="23">
        <f t="shared" si="8"/>
        <v>0.47226999999999997</v>
      </c>
      <c r="E34" s="24">
        <f t="shared" si="8"/>
        <v>554.46767999999997</v>
      </c>
      <c r="F34" s="23">
        <f t="shared" si="8"/>
        <v>0.67741000000000007</v>
      </c>
      <c r="G34" s="24">
        <f t="shared" si="8"/>
        <v>0.37168000000000001</v>
      </c>
      <c r="H34" s="23">
        <f t="shared" si="8"/>
        <v>0.68576999999999999</v>
      </c>
      <c r="I34" s="24">
        <f t="shared" si="8"/>
        <v>0.33872999999999998</v>
      </c>
      <c r="J34" s="24">
        <f t="shared" si="8"/>
        <v>0.51719999999999999</v>
      </c>
      <c r="K34" s="23">
        <f t="shared" si="8"/>
        <v>61.549660000000003</v>
      </c>
      <c r="L34" s="34">
        <f t="shared" si="8"/>
        <v>0.52200000000000002</v>
      </c>
      <c r="M34" s="35">
        <f t="shared" si="8"/>
        <v>0.51239999999999997</v>
      </c>
      <c r="N34" s="34">
        <f t="shared" si="8"/>
        <v>0.65786999999999995</v>
      </c>
      <c r="O34" s="35">
        <f t="shared" si="8"/>
        <v>0.65067000000000008</v>
      </c>
    </row>
    <row r="35" spans="1:15" ht="15.75" thickBot="1" x14ac:dyDescent="0.3">
      <c r="A35" s="61" t="s">
        <v>20</v>
      </c>
      <c r="B35" s="28">
        <f>B34/4</f>
        <v>0.1635675</v>
      </c>
      <c r="C35" s="29">
        <f>C34/4</f>
        <v>0.23091999999999999</v>
      </c>
      <c r="D35" s="29">
        <f t="shared" ref="D35:K35" si="9">D34/4</f>
        <v>0.11806749999999999</v>
      </c>
      <c r="E35" s="29">
        <f t="shared" si="9"/>
        <v>138.61691999999999</v>
      </c>
      <c r="F35" s="29">
        <f t="shared" si="9"/>
        <v>0.16935250000000002</v>
      </c>
      <c r="G35" s="29">
        <f t="shared" si="9"/>
        <v>9.2920000000000003E-2</v>
      </c>
      <c r="H35" s="29">
        <f t="shared" si="9"/>
        <v>0.1714425</v>
      </c>
      <c r="I35" s="29">
        <f t="shared" si="9"/>
        <v>8.4682499999999994E-2</v>
      </c>
      <c r="J35" s="29">
        <f t="shared" si="9"/>
        <v>0.1293</v>
      </c>
      <c r="K35" s="29">
        <f t="shared" si="9"/>
        <v>15.387415000000001</v>
      </c>
      <c r="L35" s="20">
        <f>L34/4</f>
        <v>0.1305</v>
      </c>
      <c r="M35" s="21">
        <f>M34/4</f>
        <v>0.12809999999999999</v>
      </c>
      <c r="N35" s="21">
        <f>N34/4</f>
        <v>0.16446749999999999</v>
      </c>
      <c r="O35" s="21">
        <f>O34/4</f>
        <v>0.16266750000000002</v>
      </c>
    </row>
    <row r="36" spans="1:15" ht="15.75" thickTop="1" x14ac:dyDescent="0.25">
      <c r="A36" s="62"/>
      <c r="B36" s="32"/>
      <c r="C36" s="33"/>
      <c r="D36" s="32"/>
      <c r="E36" s="33"/>
      <c r="F36" s="32"/>
      <c r="G36" s="33"/>
      <c r="H36" s="32"/>
      <c r="I36" s="33"/>
      <c r="J36" s="33"/>
      <c r="K36" s="32"/>
      <c r="L36" s="34"/>
      <c r="M36" s="35"/>
      <c r="N36" s="34"/>
      <c r="O36" s="35"/>
    </row>
    <row r="37" spans="1:15" ht="20.25" x14ac:dyDescent="0.3">
      <c r="A37" s="62"/>
      <c r="B37" s="32"/>
      <c r="C37" s="63"/>
      <c r="D37" s="32"/>
      <c r="E37" s="39" t="s">
        <v>22</v>
      </c>
      <c r="F37" s="32"/>
      <c r="G37" s="33"/>
      <c r="H37" s="32"/>
      <c r="I37" s="33"/>
      <c r="J37" s="33"/>
      <c r="K37" s="32"/>
      <c r="L37" s="34"/>
      <c r="M37" s="35"/>
      <c r="N37" s="34"/>
      <c r="O37" s="35"/>
    </row>
    <row r="38" spans="1:15" ht="15.75" thickBot="1" x14ac:dyDescent="0.3">
      <c r="A38" s="64"/>
      <c r="B38" s="41"/>
      <c r="C38" s="42"/>
      <c r="D38" s="41"/>
      <c r="E38" s="42"/>
      <c r="F38" s="41"/>
      <c r="G38" s="42"/>
      <c r="H38" s="41"/>
      <c r="I38" s="42"/>
      <c r="J38" s="42"/>
      <c r="K38" s="41"/>
      <c r="L38" s="43"/>
      <c r="M38" s="44"/>
      <c r="N38" s="43"/>
      <c r="O38" s="44"/>
    </row>
    <row r="39" spans="1:15" x14ac:dyDescent="0.25">
      <c r="A39" s="65" t="s">
        <v>23</v>
      </c>
      <c r="B39" s="46">
        <f>SUM(B5:B6,B9:B12,B15:B19,B22:B26,B29:B32)</f>
        <v>3.3156200000000005</v>
      </c>
      <c r="C39" s="75">
        <f>SUM(C5:C6,C9:C12,C15:C19,C22:C26,C29:C32)</f>
        <v>4.6532699999999991</v>
      </c>
      <c r="D39" s="75">
        <f t="shared" ref="D39:K39" si="10">SUM(D5:D6,D9:D12,D15:D19,D22:D26,D29:D32)</f>
        <v>2.3778899999999998</v>
      </c>
      <c r="E39" s="75">
        <f t="shared" si="10"/>
        <v>2787.9346400000004</v>
      </c>
      <c r="F39" s="75">
        <f t="shared" si="10"/>
        <v>3.3792299999999988</v>
      </c>
      <c r="G39" s="75">
        <f t="shared" si="10"/>
        <v>1.8543030000000003</v>
      </c>
      <c r="H39" s="75">
        <f t="shared" si="10"/>
        <v>3.46285</v>
      </c>
      <c r="I39" s="75">
        <f t="shared" si="10"/>
        <v>1.7168800000000004</v>
      </c>
      <c r="J39" s="75">
        <f t="shared" si="10"/>
        <v>2.5631000000000004</v>
      </c>
      <c r="K39" s="75">
        <f t="shared" si="10"/>
        <v>306.56095000000005</v>
      </c>
      <c r="L39" s="34">
        <f>SUM(L9:L12,L15:L19,L22:L26,L29:L32)</f>
        <v>2.3298999999999999</v>
      </c>
      <c r="M39" s="34">
        <f t="shared" ref="M39:O39" si="11">SUM(M9:M12,M15:M19,M22:M26,M29:M32)</f>
        <v>2.2866999999999997</v>
      </c>
      <c r="N39" s="34">
        <f t="shared" si="11"/>
        <v>2.9977699999999996</v>
      </c>
      <c r="O39" s="34">
        <f t="shared" si="11"/>
        <v>2.9653700000000005</v>
      </c>
    </row>
    <row r="40" spans="1:15" x14ac:dyDescent="0.25">
      <c r="A40" s="65" t="s">
        <v>24</v>
      </c>
      <c r="B40" s="46">
        <f>B39/20</f>
        <v>0.16578100000000001</v>
      </c>
      <c r="C40" s="47">
        <f>C39/20</f>
        <v>0.23266349999999997</v>
      </c>
      <c r="D40" s="47">
        <f t="shared" ref="D40:K40" si="12">D39/20</f>
        <v>0.11889449999999999</v>
      </c>
      <c r="E40" s="47">
        <f t="shared" si="12"/>
        <v>139.39673200000001</v>
      </c>
      <c r="F40" s="47">
        <f t="shared" si="12"/>
        <v>0.16896149999999993</v>
      </c>
      <c r="G40" s="47">
        <f t="shared" si="12"/>
        <v>9.271515000000001E-2</v>
      </c>
      <c r="H40" s="47">
        <f t="shared" si="12"/>
        <v>0.1731425</v>
      </c>
      <c r="I40" s="47">
        <f t="shared" si="12"/>
        <v>8.5844000000000018E-2</v>
      </c>
      <c r="J40" s="47">
        <f t="shared" si="12"/>
        <v>0.12815500000000002</v>
      </c>
      <c r="K40" s="47">
        <f t="shared" si="12"/>
        <v>15.328047500000002</v>
      </c>
      <c r="L40" s="34">
        <f>L39/20</f>
        <v>0.11649499999999999</v>
      </c>
      <c r="M40" s="34">
        <f t="shared" ref="M40:N40" si="13">M39/20</f>
        <v>0.11433499999999999</v>
      </c>
      <c r="N40" s="34">
        <f t="shared" si="13"/>
        <v>0.14988849999999998</v>
      </c>
      <c r="O40" s="34">
        <f>O39/20</f>
        <v>0.14826850000000003</v>
      </c>
    </row>
    <row r="41" spans="1:15" x14ac:dyDescent="0.25">
      <c r="A41" s="65" t="s">
        <v>25</v>
      </c>
      <c r="B41" s="46">
        <f>1/B40</f>
        <v>6.0320543367454649</v>
      </c>
      <c r="C41" s="47">
        <f>1/C40</f>
        <v>4.2980527671938233</v>
      </c>
      <c r="D41" s="46">
        <f>1/D40</f>
        <v>8.4108179941040184</v>
      </c>
      <c r="E41" s="47">
        <f>1000/E40</f>
        <v>7.173769324807413</v>
      </c>
      <c r="F41" s="46">
        <f t="shared" ref="F41:J41" si="14">1/F40</f>
        <v>5.9185080624876107</v>
      </c>
      <c r="G41" s="47">
        <f t="shared" si="14"/>
        <v>10.785723800263494</v>
      </c>
      <c r="H41" s="46">
        <f t="shared" si="14"/>
        <v>5.7755894711003943</v>
      </c>
      <c r="I41" s="47">
        <f t="shared" si="14"/>
        <v>11.649037789478587</v>
      </c>
      <c r="J41" s="46">
        <f t="shared" si="14"/>
        <v>7.8030509929382381</v>
      </c>
      <c r="K41" s="47">
        <f>100/K40</f>
        <v>6.5239881335179835</v>
      </c>
      <c r="L41" s="34">
        <f>1/L40</f>
        <v>8.5840594016910607</v>
      </c>
      <c r="M41" s="34">
        <f t="shared" ref="M41:O41" si="15">1/M40</f>
        <v>8.7462281890934541</v>
      </c>
      <c r="N41" s="34">
        <f t="shared" si="15"/>
        <v>6.6716259085920546</v>
      </c>
      <c r="O41" s="34">
        <f t="shared" si="15"/>
        <v>6.744520919817762</v>
      </c>
    </row>
    <row r="42" spans="1:15" ht="15.75" thickBot="1" x14ac:dyDescent="0.3">
      <c r="A42" s="66"/>
      <c r="B42" s="48"/>
      <c r="C42" s="49"/>
      <c r="D42" s="48"/>
      <c r="E42" s="49"/>
      <c r="F42" s="48"/>
      <c r="G42" s="49"/>
      <c r="H42" s="48"/>
      <c r="I42" s="49"/>
      <c r="J42" s="48"/>
      <c r="K42" s="49"/>
      <c r="L42" s="43"/>
      <c r="M42" s="44"/>
      <c r="N42" s="43"/>
      <c r="O42" s="4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pane ySplit="5" topLeftCell="A12" activePane="bottomLeft" state="frozen"/>
      <selection pane="bottomLeft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52" t="s">
        <v>30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67" t="s">
        <v>28</v>
      </c>
      <c r="M3" s="68"/>
      <c r="N3" s="68"/>
      <c r="O3" s="69"/>
    </row>
    <row r="4" spans="1:15" ht="15.75" thickBot="1" x14ac:dyDescent="0.3">
      <c r="A4" s="54"/>
      <c r="B4" s="55"/>
      <c r="C4" s="54"/>
      <c r="D4" s="55"/>
      <c r="E4" s="54"/>
      <c r="F4" s="55"/>
      <c r="G4" s="54"/>
      <c r="H4" s="55"/>
      <c r="I4" s="54"/>
      <c r="J4" s="54"/>
      <c r="K4" s="55"/>
      <c r="L4" s="10" t="s">
        <v>2</v>
      </c>
      <c r="M4" s="11"/>
      <c r="N4" s="10" t="s">
        <v>3</v>
      </c>
      <c r="O4" s="12"/>
    </row>
    <row r="5" spans="1:15" ht="15.75" thickBot="1" x14ac:dyDescent="0.3">
      <c r="A5" s="56" t="s">
        <v>4</v>
      </c>
      <c r="B5" s="57" t="s">
        <v>5</v>
      </c>
      <c r="C5" s="56" t="s">
        <v>6</v>
      </c>
      <c r="D5" s="57" t="s">
        <v>7</v>
      </c>
      <c r="E5" s="56" t="s">
        <v>8</v>
      </c>
      <c r="F5" s="57" t="s">
        <v>9</v>
      </c>
      <c r="G5" s="56" t="s">
        <v>10</v>
      </c>
      <c r="H5" s="57" t="s">
        <v>11</v>
      </c>
      <c r="I5" s="56" t="s">
        <v>12</v>
      </c>
      <c r="J5" s="56" t="s">
        <v>13</v>
      </c>
      <c r="K5" s="57" t="s">
        <v>14</v>
      </c>
      <c r="L5" s="15" t="s">
        <v>15</v>
      </c>
      <c r="M5" s="16" t="s">
        <v>16</v>
      </c>
      <c r="N5" s="15" t="s">
        <v>17</v>
      </c>
      <c r="O5" s="16" t="s">
        <v>18</v>
      </c>
    </row>
    <row r="6" spans="1:15" ht="15.75" thickBot="1" x14ac:dyDescent="0.3">
      <c r="A6" s="88">
        <v>42125</v>
      </c>
      <c r="B6" s="89">
        <v>0.16355</v>
      </c>
      <c r="C6" s="109">
        <v>0.22545000000000001</v>
      </c>
      <c r="D6" s="90">
        <v>0.11527</v>
      </c>
      <c r="E6" s="110">
        <v>138.58875</v>
      </c>
      <c r="F6" s="89">
        <v>0.1696</v>
      </c>
      <c r="G6" s="90">
        <v>9.1939999999999994E-2</v>
      </c>
      <c r="H6" s="89">
        <v>0.17118</v>
      </c>
      <c r="I6" s="90">
        <v>8.4190000000000001E-2</v>
      </c>
      <c r="J6" s="90">
        <v>0.1293</v>
      </c>
      <c r="K6" s="89">
        <v>15.44537</v>
      </c>
      <c r="L6" s="91">
        <v>0.1305</v>
      </c>
      <c r="M6" s="92">
        <v>0.12809999999999999</v>
      </c>
      <c r="N6" s="91">
        <v>0.16445000000000001</v>
      </c>
      <c r="O6" s="92">
        <v>0.16264999999999999</v>
      </c>
    </row>
    <row r="7" spans="1:15" ht="15.75" thickTop="1" x14ac:dyDescent="0.25">
      <c r="A7" s="60" t="s">
        <v>19</v>
      </c>
      <c r="B7" s="23">
        <f t="shared" ref="B7:O7" si="0">SUM(B6:B6)</f>
        <v>0.16355</v>
      </c>
      <c r="C7" s="24">
        <f t="shared" si="0"/>
        <v>0.22545000000000001</v>
      </c>
      <c r="D7" s="23">
        <f t="shared" si="0"/>
        <v>0.11527</v>
      </c>
      <c r="E7" s="24">
        <f t="shared" si="0"/>
        <v>138.58875</v>
      </c>
      <c r="F7" s="23">
        <f t="shared" si="0"/>
        <v>0.1696</v>
      </c>
      <c r="G7" s="24">
        <f t="shared" si="0"/>
        <v>9.1939999999999994E-2</v>
      </c>
      <c r="H7" s="23">
        <f t="shared" si="0"/>
        <v>0.17118</v>
      </c>
      <c r="I7" s="24">
        <f t="shared" si="0"/>
        <v>8.4190000000000001E-2</v>
      </c>
      <c r="J7" s="24">
        <f t="shared" si="0"/>
        <v>0.1293</v>
      </c>
      <c r="K7" s="23">
        <f t="shared" si="0"/>
        <v>15.44537</v>
      </c>
      <c r="L7" s="34">
        <f t="shared" si="0"/>
        <v>0.1305</v>
      </c>
      <c r="M7" s="35">
        <f t="shared" si="0"/>
        <v>0.12809999999999999</v>
      </c>
      <c r="N7" s="34">
        <f t="shared" si="0"/>
        <v>0.16445000000000001</v>
      </c>
      <c r="O7" s="35">
        <f t="shared" si="0"/>
        <v>0.16264999999999999</v>
      </c>
    </row>
    <row r="8" spans="1:15" ht="15.75" thickBot="1" x14ac:dyDescent="0.3">
      <c r="A8" s="61" t="s">
        <v>20</v>
      </c>
      <c r="B8" s="28">
        <f>B7/1</f>
        <v>0.16355</v>
      </c>
      <c r="C8" s="29">
        <f>C7/1</f>
        <v>0.22545000000000001</v>
      </c>
      <c r="D8" s="29">
        <f t="shared" ref="D8:K8" si="1">D7/1</f>
        <v>0.11527</v>
      </c>
      <c r="E8" s="29">
        <f t="shared" si="1"/>
        <v>138.58875</v>
      </c>
      <c r="F8" s="29">
        <f t="shared" si="1"/>
        <v>0.1696</v>
      </c>
      <c r="G8" s="29">
        <f t="shared" si="1"/>
        <v>9.1939999999999994E-2</v>
      </c>
      <c r="H8" s="29">
        <f t="shared" si="1"/>
        <v>0.17118</v>
      </c>
      <c r="I8" s="29">
        <f t="shared" si="1"/>
        <v>8.4190000000000001E-2</v>
      </c>
      <c r="J8" s="29">
        <f t="shared" si="1"/>
        <v>0.1293</v>
      </c>
      <c r="K8" s="29">
        <f t="shared" si="1"/>
        <v>15.44537</v>
      </c>
      <c r="L8" s="20">
        <f>L7/1</f>
        <v>0.1305</v>
      </c>
      <c r="M8" s="20">
        <f t="shared" ref="M8:O8" si="2">M7/1</f>
        <v>0.12809999999999999</v>
      </c>
      <c r="N8" s="20">
        <f t="shared" si="2"/>
        <v>0.16445000000000001</v>
      </c>
      <c r="O8" s="20">
        <f t="shared" si="2"/>
        <v>0.16264999999999999</v>
      </c>
    </row>
    <row r="9" spans="1:15" ht="15.75" thickTop="1" x14ac:dyDescent="0.25">
      <c r="A9" s="58">
        <v>42128</v>
      </c>
      <c r="B9" s="32">
        <v>0.16425999999999999</v>
      </c>
      <c r="C9" s="76">
        <v>0.22470999999999999</v>
      </c>
      <c r="D9" s="33">
        <v>0.11496000000000001</v>
      </c>
      <c r="E9" s="78">
        <v>138.56743</v>
      </c>
      <c r="F9" s="32">
        <v>0.17088999999999999</v>
      </c>
      <c r="G9" s="33">
        <v>9.1450000000000004E-2</v>
      </c>
      <c r="H9" s="32">
        <v>0.17116000000000001</v>
      </c>
      <c r="I9" s="33">
        <v>8.4919999999999995E-2</v>
      </c>
      <c r="J9" s="33">
        <v>0.12870000000000001</v>
      </c>
      <c r="K9" s="32">
        <v>15.463469999999999</v>
      </c>
      <c r="L9" s="34">
        <v>0.12989999999999999</v>
      </c>
      <c r="M9" s="35">
        <v>0.1275</v>
      </c>
      <c r="N9" s="34">
        <v>0.16516</v>
      </c>
      <c r="O9" s="35">
        <v>0.16336000000000001</v>
      </c>
    </row>
    <row r="10" spans="1:15" x14ac:dyDescent="0.25">
      <c r="A10" s="58">
        <v>42129</v>
      </c>
      <c r="B10" s="32">
        <v>0.16436999999999999</v>
      </c>
      <c r="C10" s="33">
        <v>0.22505</v>
      </c>
      <c r="D10" s="32">
        <v>0.11505</v>
      </c>
      <c r="E10" s="33">
        <v>139.11053999999999</v>
      </c>
      <c r="F10" s="32">
        <v>0.17085</v>
      </c>
      <c r="G10" s="33">
        <v>9.1939999999999994E-2</v>
      </c>
      <c r="H10" s="32">
        <v>0.17126</v>
      </c>
      <c r="I10" s="33">
        <v>8.4989999999999996E-2</v>
      </c>
      <c r="J10" s="33">
        <v>0.12870000000000001</v>
      </c>
      <c r="K10" s="32">
        <v>15.46105</v>
      </c>
      <c r="L10" s="34">
        <v>0.12989999999999999</v>
      </c>
      <c r="M10" s="35">
        <v>0.1275</v>
      </c>
      <c r="N10" s="34">
        <v>0.16527</v>
      </c>
      <c r="O10" s="35">
        <v>0.16347</v>
      </c>
    </row>
    <row r="11" spans="1:15" x14ac:dyDescent="0.25">
      <c r="A11" s="58">
        <v>42130</v>
      </c>
      <c r="B11" s="32">
        <v>0.16366</v>
      </c>
      <c r="C11" s="33">
        <v>0.22636000000000001</v>
      </c>
      <c r="D11" s="32">
        <v>0.11573</v>
      </c>
      <c r="E11" s="33">
        <v>139.65020999999999</v>
      </c>
      <c r="F11" s="32">
        <v>0.17136000000000001</v>
      </c>
      <c r="G11" s="33">
        <v>9.2270000000000005E-2</v>
      </c>
      <c r="H11" s="32">
        <v>0.17222000000000001</v>
      </c>
      <c r="I11" s="33">
        <v>8.5139999999999993E-2</v>
      </c>
      <c r="J11" s="33">
        <v>0.12909999999999999</v>
      </c>
      <c r="K11" s="32">
        <v>15.50362</v>
      </c>
      <c r="L11" s="34">
        <v>0.1303</v>
      </c>
      <c r="M11" s="35">
        <v>0.12790000000000001</v>
      </c>
      <c r="N11" s="34">
        <v>0.16456000000000001</v>
      </c>
      <c r="O11" s="35">
        <v>0.16275999999999999</v>
      </c>
    </row>
    <row r="12" spans="1:15" x14ac:dyDescent="0.25">
      <c r="A12" s="58">
        <v>42131</v>
      </c>
      <c r="B12" s="32">
        <v>0.1623</v>
      </c>
      <c r="C12" s="33">
        <v>0.22447</v>
      </c>
      <c r="D12" s="32">
        <v>0.11477</v>
      </c>
      <c r="E12" s="33">
        <v>139.99117000000001</v>
      </c>
      <c r="F12" s="32">
        <v>0.17304</v>
      </c>
      <c r="G12" s="33">
        <v>9.2240000000000003E-2</v>
      </c>
      <c r="H12" s="32">
        <v>0.17188000000000001</v>
      </c>
      <c r="I12" s="33">
        <v>8.5110000000000005E-2</v>
      </c>
      <c r="J12" s="33">
        <v>0.12959999999999999</v>
      </c>
      <c r="K12" s="32">
        <v>15.495950000000001</v>
      </c>
      <c r="L12" s="34">
        <v>0.1308</v>
      </c>
      <c r="M12" s="35">
        <v>0.12839999999999999</v>
      </c>
      <c r="N12" s="34">
        <v>0.16320000000000001</v>
      </c>
      <c r="O12" s="35">
        <v>0.16139999999999999</v>
      </c>
    </row>
    <row r="13" spans="1:15" ht="15.75" thickBot="1" x14ac:dyDescent="0.3">
      <c r="A13" s="59">
        <v>42132</v>
      </c>
      <c r="B13" s="18">
        <v>0.16247</v>
      </c>
      <c r="C13" s="19">
        <v>0.22348999999999999</v>
      </c>
      <c r="D13" s="18">
        <v>0.11427</v>
      </c>
      <c r="E13" s="19">
        <v>140.07598999999999</v>
      </c>
      <c r="F13" s="18">
        <v>0.17599000000000001</v>
      </c>
      <c r="G13" s="19">
        <v>9.1749999999999998E-2</v>
      </c>
      <c r="H13" s="18">
        <v>0.17172000000000001</v>
      </c>
      <c r="I13" s="19">
        <v>8.498E-2</v>
      </c>
      <c r="J13" s="19">
        <v>0.12939999999999999</v>
      </c>
      <c r="K13" s="18">
        <v>15.455539999999999</v>
      </c>
      <c r="L13" s="20">
        <v>0.1303</v>
      </c>
      <c r="M13" s="21">
        <v>0.12820000000000001</v>
      </c>
      <c r="N13" s="20">
        <v>0.16336999999999999</v>
      </c>
      <c r="O13" s="21">
        <v>0.16156999999999999</v>
      </c>
    </row>
    <row r="14" spans="1:15" ht="15.75" thickTop="1" x14ac:dyDescent="0.25">
      <c r="A14" s="60" t="s">
        <v>19</v>
      </c>
      <c r="B14" s="23">
        <f t="shared" ref="B14:O14" si="3">SUM(B9:B13)</f>
        <v>0.81706000000000001</v>
      </c>
      <c r="C14" s="24">
        <f t="shared" si="3"/>
        <v>1.12408</v>
      </c>
      <c r="D14" s="23">
        <f t="shared" si="3"/>
        <v>0.57477999999999996</v>
      </c>
      <c r="E14" s="24">
        <f t="shared" si="3"/>
        <v>697.39534000000003</v>
      </c>
      <c r="F14" s="23">
        <f t="shared" si="3"/>
        <v>0.86212999999999995</v>
      </c>
      <c r="G14" s="24">
        <f t="shared" si="3"/>
        <v>0.45965</v>
      </c>
      <c r="H14" s="23">
        <f t="shared" si="3"/>
        <v>0.85824</v>
      </c>
      <c r="I14" s="24">
        <f t="shared" si="3"/>
        <v>0.42514000000000002</v>
      </c>
      <c r="J14" s="24">
        <f t="shared" si="3"/>
        <v>0.64549999999999996</v>
      </c>
      <c r="K14" s="23">
        <f t="shared" si="3"/>
        <v>77.379629999999992</v>
      </c>
      <c r="L14" s="34">
        <f t="shared" si="3"/>
        <v>0.6512</v>
      </c>
      <c r="M14" s="35">
        <f t="shared" si="3"/>
        <v>0.63949999999999996</v>
      </c>
      <c r="N14" s="34">
        <f t="shared" si="3"/>
        <v>0.82156000000000007</v>
      </c>
      <c r="O14" s="35">
        <f t="shared" si="3"/>
        <v>0.81255999999999995</v>
      </c>
    </row>
    <row r="15" spans="1:15" ht="15.75" thickBot="1" x14ac:dyDescent="0.3">
      <c r="A15" s="61" t="s">
        <v>20</v>
      </c>
      <c r="B15" s="28">
        <f>B14/5</f>
        <v>0.163412</v>
      </c>
      <c r="C15" s="29">
        <f>C14/5</f>
        <v>0.22481599999999999</v>
      </c>
      <c r="D15" s="29">
        <f t="shared" ref="D15:K15" si="4">D14/5</f>
        <v>0.11495599999999999</v>
      </c>
      <c r="E15" s="29">
        <f t="shared" si="4"/>
        <v>139.47906800000001</v>
      </c>
      <c r="F15" s="29">
        <f t="shared" si="4"/>
        <v>0.172426</v>
      </c>
      <c r="G15" s="29">
        <f t="shared" si="4"/>
        <v>9.1929999999999998E-2</v>
      </c>
      <c r="H15" s="29">
        <f t="shared" si="4"/>
        <v>0.171648</v>
      </c>
      <c r="I15" s="29">
        <f t="shared" si="4"/>
        <v>8.5028000000000006E-2</v>
      </c>
      <c r="J15" s="29">
        <f t="shared" si="4"/>
        <v>0.12909999999999999</v>
      </c>
      <c r="K15" s="29">
        <f t="shared" si="4"/>
        <v>15.475925999999998</v>
      </c>
      <c r="L15" s="20">
        <f>L14/5</f>
        <v>0.13023999999999999</v>
      </c>
      <c r="M15" s="21">
        <f>M14/5</f>
        <v>0.12789999999999999</v>
      </c>
      <c r="N15" s="20">
        <f>N14/5</f>
        <v>0.16431200000000001</v>
      </c>
      <c r="O15" s="21">
        <f>O14/5</f>
        <v>0.16251199999999999</v>
      </c>
    </row>
    <row r="16" spans="1:15" ht="15.75" thickTop="1" x14ac:dyDescent="0.25">
      <c r="A16" s="58">
        <v>42135</v>
      </c>
      <c r="B16" s="32">
        <v>0.16306000000000001</v>
      </c>
      <c r="C16" s="33">
        <v>0.22566</v>
      </c>
      <c r="D16" s="32">
        <v>0.11538</v>
      </c>
      <c r="E16" s="33">
        <v>141.02798999999999</v>
      </c>
      <c r="F16" s="32">
        <v>0.17241999999999999</v>
      </c>
      <c r="G16" s="33">
        <v>9.1939999999999994E-2</v>
      </c>
      <c r="H16" s="32">
        <v>0.17172999999999999</v>
      </c>
      <c r="I16" s="33">
        <v>8.3720000000000003E-2</v>
      </c>
      <c r="J16" s="33">
        <v>0.1293</v>
      </c>
      <c r="K16" s="32">
        <v>15.47026</v>
      </c>
      <c r="L16" s="34">
        <v>0.1305</v>
      </c>
      <c r="M16" s="35">
        <v>0.12809999999999999</v>
      </c>
      <c r="N16" s="34">
        <v>0.16395999999999999</v>
      </c>
      <c r="O16" s="35">
        <v>0.16216</v>
      </c>
    </row>
    <row r="17" spans="1:15" x14ac:dyDescent="0.25">
      <c r="A17" s="58">
        <v>42136</v>
      </c>
      <c r="B17" s="32">
        <v>0.16325000000000001</v>
      </c>
      <c r="C17" s="33">
        <v>0.22635</v>
      </c>
      <c r="D17" s="32">
        <v>0.11573</v>
      </c>
      <c r="E17" s="33">
        <v>140.96091000000001</v>
      </c>
      <c r="F17" s="32">
        <v>0.17388999999999999</v>
      </c>
      <c r="G17" s="33">
        <v>9.1980000000000006E-2</v>
      </c>
      <c r="H17" s="32">
        <v>0.17222000000000001</v>
      </c>
      <c r="I17" s="33">
        <v>8.3260000000000001E-2</v>
      </c>
      <c r="J17" s="33">
        <v>0.12920000000000001</v>
      </c>
      <c r="K17" s="32">
        <v>15.483169999999999</v>
      </c>
      <c r="L17" s="34">
        <v>0.13039999999999999</v>
      </c>
      <c r="M17" s="35">
        <v>0.128</v>
      </c>
      <c r="N17" s="34">
        <v>0.16414999999999999</v>
      </c>
      <c r="O17" s="35">
        <v>0.16234999999999999</v>
      </c>
    </row>
    <row r="18" spans="1:15" x14ac:dyDescent="0.25">
      <c r="A18" s="58">
        <v>42137</v>
      </c>
      <c r="B18" s="32">
        <v>0.16261</v>
      </c>
      <c r="C18" s="33">
        <v>0.22545999999999999</v>
      </c>
      <c r="D18" s="32">
        <v>0.11527</v>
      </c>
      <c r="E18" s="33">
        <v>141.73559</v>
      </c>
      <c r="F18" s="32">
        <v>0.17554</v>
      </c>
      <c r="G18" s="33">
        <v>9.1639999999999999E-2</v>
      </c>
      <c r="H18" s="32">
        <v>0.17279</v>
      </c>
      <c r="I18" s="33">
        <v>8.2669999999999993E-2</v>
      </c>
      <c r="J18" s="33">
        <v>0.1293</v>
      </c>
      <c r="K18" s="32">
        <v>15.515840000000001</v>
      </c>
      <c r="L18" s="34">
        <v>0.1305</v>
      </c>
      <c r="M18" s="35">
        <v>0.12809999999999999</v>
      </c>
      <c r="N18" s="34">
        <v>0.16350999999999999</v>
      </c>
      <c r="O18" s="35">
        <v>0.16170999999999999</v>
      </c>
    </row>
    <row r="19" spans="1:15" x14ac:dyDescent="0.25">
      <c r="A19" s="58">
        <v>42138</v>
      </c>
      <c r="B19" s="32">
        <v>0.16144</v>
      </c>
      <c r="C19" s="33">
        <v>0.22486999999999999</v>
      </c>
      <c r="D19" s="32">
        <v>0.11497</v>
      </c>
      <c r="E19" s="33">
        <v>142.22878</v>
      </c>
      <c r="F19" s="32">
        <v>0.17538000000000001</v>
      </c>
      <c r="G19" s="33">
        <v>9.221E-2</v>
      </c>
      <c r="H19" s="32">
        <v>0.17272999999999999</v>
      </c>
      <c r="I19" s="33">
        <v>8.276E-2</v>
      </c>
      <c r="J19" s="33">
        <v>0.13</v>
      </c>
      <c r="K19" s="32">
        <v>15.525410000000001</v>
      </c>
      <c r="L19" s="34">
        <v>0.13120000000000001</v>
      </c>
      <c r="M19" s="35">
        <v>0.1288</v>
      </c>
      <c r="N19" s="34">
        <v>0.16234000000000001</v>
      </c>
      <c r="O19" s="35">
        <v>0.16053999999999999</v>
      </c>
    </row>
    <row r="20" spans="1:15" ht="15.75" thickBot="1" x14ac:dyDescent="0.3">
      <c r="A20" s="59">
        <v>42139</v>
      </c>
      <c r="B20" s="18">
        <v>0.16109999999999999</v>
      </c>
      <c r="C20" s="19">
        <v>0.22334000000000001</v>
      </c>
      <c r="D20" s="18">
        <v>0.11419</v>
      </c>
      <c r="E20" s="19">
        <v>142.32325</v>
      </c>
      <c r="F20" s="18">
        <v>0.17385999999999999</v>
      </c>
      <c r="G20" s="19">
        <v>9.1660000000000005E-2</v>
      </c>
      <c r="H20" s="18">
        <v>0.17186999999999999</v>
      </c>
      <c r="I20" s="19">
        <v>8.2549999999999998E-2</v>
      </c>
      <c r="J20" s="19">
        <v>0.13020000000000001</v>
      </c>
      <c r="K20" s="18">
        <v>15.51789</v>
      </c>
      <c r="L20" s="20">
        <v>0.13139999999999999</v>
      </c>
      <c r="M20" s="21">
        <v>0.129</v>
      </c>
      <c r="N20" s="20">
        <v>0.16200000000000001</v>
      </c>
      <c r="O20" s="21">
        <v>0.16020000000000001</v>
      </c>
    </row>
    <row r="21" spans="1:15" ht="15.75" thickTop="1" x14ac:dyDescent="0.25">
      <c r="A21" s="60" t="s">
        <v>19</v>
      </c>
      <c r="B21" s="23">
        <f t="shared" ref="B21:O21" si="5">SUM(B16:B20)</f>
        <v>0.81146000000000007</v>
      </c>
      <c r="C21" s="24">
        <f t="shared" si="5"/>
        <v>1.12568</v>
      </c>
      <c r="D21" s="23">
        <f t="shared" si="5"/>
        <v>0.57553999999999994</v>
      </c>
      <c r="E21" s="24">
        <f t="shared" si="5"/>
        <v>708.27652</v>
      </c>
      <c r="F21" s="23">
        <f t="shared" si="5"/>
        <v>0.87109000000000003</v>
      </c>
      <c r="G21" s="24">
        <f t="shared" si="5"/>
        <v>0.45943000000000006</v>
      </c>
      <c r="H21" s="23">
        <f t="shared" si="5"/>
        <v>0.86133999999999999</v>
      </c>
      <c r="I21" s="24">
        <f t="shared" si="5"/>
        <v>0.41496</v>
      </c>
      <c r="J21" s="24">
        <f t="shared" si="5"/>
        <v>0.64800000000000002</v>
      </c>
      <c r="K21" s="23">
        <f t="shared" si="5"/>
        <v>77.512569999999997</v>
      </c>
      <c r="L21" s="34">
        <f t="shared" si="5"/>
        <v>0.65400000000000003</v>
      </c>
      <c r="M21" s="35">
        <f t="shared" si="5"/>
        <v>0.64200000000000002</v>
      </c>
      <c r="N21" s="34">
        <f t="shared" si="5"/>
        <v>0.81596000000000002</v>
      </c>
      <c r="O21" s="35">
        <f t="shared" si="5"/>
        <v>0.80696000000000001</v>
      </c>
    </row>
    <row r="22" spans="1:15" ht="15.75" thickBot="1" x14ac:dyDescent="0.3">
      <c r="A22" s="61" t="s">
        <v>20</v>
      </c>
      <c r="B22" s="28">
        <f>B21/5</f>
        <v>0.16229200000000002</v>
      </c>
      <c r="C22" s="29">
        <f>C21/5</f>
        <v>0.225136</v>
      </c>
      <c r="D22" s="29">
        <f t="shared" ref="D22:K22" si="6">D21/5</f>
        <v>0.11510799999999999</v>
      </c>
      <c r="E22" s="29">
        <f t="shared" si="6"/>
        <v>141.655304</v>
      </c>
      <c r="F22" s="29">
        <f t="shared" si="6"/>
        <v>0.17421800000000001</v>
      </c>
      <c r="G22" s="29">
        <f t="shared" si="6"/>
        <v>9.1886000000000009E-2</v>
      </c>
      <c r="H22" s="29">
        <f t="shared" si="6"/>
        <v>0.172268</v>
      </c>
      <c r="I22" s="29">
        <f t="shared" si="6"/>
        <v>8.2991999999999996E-2</v>
      </c>
      <c r="J22" s="29">
        <f t="shared" si="6"/>
        <v>0.12959999999999999</v>
      </c>
      <c r="K22" s="29">
        <f t="shared" si="6"/>
        <v>15.502514</v>
      </c>
      <c r="L22" s="20">
        <f>L21/5</f>
        <v>0.1308</v>
      </c>
      <c r="M22" s="21">
        <f>M21/5</f>
        <v>0.12840000000000001</v>
      </c>
      <c r="N22" s="20">
        <f>N21/5</f>
        <v>0.163192</v>
      </c>
      <c r="O22" s="21">
        <f>O21/5</f>
        <v>0.16139200000000001</v>
      </c>
    </row>
    <row r="23" spans="1:15" ht="15.75" thickTop="1" x14ac:dyDescent="0.25">
      <c r="A23" s="58">
        <v>42142</v>
      </c>
      <c r="B23" s="32">
        <v>0.16194</v>
      </c>
      <c r="C23" s="33">
        <v>0.22256999999999999</v>
      </c>
      <c r="D23" s="32">
        <v>0.1138</v>
      </c>
      <c r="E23" s="33">
        <v>142.11688000000001</v>
      </c>
      <c r="F23" s="32">
        <v>0.17498</v>
      </c>
      <c r="G23" s="33">
        <v>9.1950000000000004E-2</v>
      </c>
      <c r="H23" s="32">
        <v>0.1719</v>
      </c>
      <c r="I23" s="33">
        <v>8.2680000000000003E-2</v>
      </c>
      <c r="J23" s="33">
        <v>0.13020000000000001</v>
      </c>
      <c r="K23" s="32">
        <v>15.534319999999999</v>
      </c>
      <c r="L23" s="34">
        <v>0.13139999999999999</v>
      </c>
      <c r="M23" s="35">
        <v>0.129</v>
      </c>
      <c r="N23" s="34">
        <v>0.16284000000000001</v>
      </c>
      <c r="O23" s="35">
        <v>0.16103999999999999</v>
      </c>
    </row>
    <row r="24" spans="1:15" x14ac:dyDescent="0.25">
      <c r="A24" s="58">
        <v>42143</v>
      </c>
      <c r="B24" s="32">
        <v>0.16186</v>
      </c>
      <c r="C24" s="33">
        <v>0.22305</v>
      </c>
      <c r="D24" s="32">
        <v>0.11404</v>
      </c>
      <c r="E24" s="33">
        <v>140.87155000000001</v>
      </c>
      <c r="F24" s="32">
        <v>0.17491999999999999</v>
      </c>
      <c r="G24" s="33">
        <v>9.146E-2</v>
      </c>
      <c r="H24" s="32">
        <v>0.17180999999999999</v>
      </c>
      <c r="I24" s="33">
        <v>8.2669999999999993E-2</v>
      </c>
      <c r="J24" s="33">
        <v>0.12970000000000001</v>
      </c>
      <c r="K24" s="32">
        <v>15.524279999999999</v>
      </c>
      <c r="L24" s="34">
        <v>0.13089999999999999</v>
      </c>
      <c r="M24" s="35">
        <v>0.1285</v>
      </c>
      <c r="N24" s="34">
        <v>0.16275999999999999</v>
      </c>
      <c r="O24" s="35">
        <v>0.16095999999999999</v>
      </c>
    </row>
    <row r="25" spans="1:15" x14ac:dyDescent="0.25">
      <c r="A25" s="58">
        <v>42144</v>
      </c>
      <c r="B25" s="32">
        <v>0.16300999999999999</v>
      </c>
      <c r="C25" s="33">
        <v>0.22639000000000001</v>
      </c>
      <c r="D25" s="32">
        <v>0.11575000000000001</v>
      </c>
      <c r="E25" s="33">
        <v>140.83365000000001</v>
      </c>
      <c r="F25" s="32">
        <v>0.17235</v>
      </c>
      <c r="G25" s="33">
        <v>9.1649999999999995E-2</v>
      </c>
      <c r="H25" s="32">
        <v>0.17235</v>
      </c>
      <c r="I25" s="33">
        <v>8.3159999999999998E-2</v>
      </c>
      <c r="J25" s="33">
        <v>0.129</v>
      </c>
      <c r="K25" s="32">
        <v>15.56869</v>
      </c>
      <c r="L25" s="34">
        <v>0.13020000000000001</v>
      </c>
      <c r="M25" s="35">
        <v>0.1278</v>
      </c>
      <c r="N25" s="34">
        <v>0.16391</v>
      </c>
      <c r="O25" s="35">
        <v>0.16211</v>
      </c>
    </row>
    <row r="26" spans="1:15" x14ac:dyDescent="0.25">
      <c r="A26" s="58">
        <v>42145</v>
      </c>
      <c r="B26" s="32">
        <v>0.16331000000000001</v>
      </c>
      <c r="C26" s="33">
        <v>0.22697000000000001</v>
      </c>
      <c r="D26" s="32">
        <v>0.11605</v>
      </c>
      <c r="E26" s="33">
        <v>141.18626</v>
      </c>
      <c r="F26" s="32">
        <v>0.17593</v>
      </c>
      <c r="G26" s="33">
        <v>9.1969999999999996E-2</v>
      </c>
      <c r="H26" s="32">
        <v>0.17238000000000001</v>
      </c>
      <c r="I26" s="33">
        <v>8.2960000000000006E-2</v>
      </c>
      <c r="J26" s="33">
        <v>0.12889999999999999</v>
      </c>
      <c r="K26" s="32">
        <v>15.606249999999999</v>
      </c>
      <c r="L26" s="34">
        <v>0.13009999999999999</v>
      </c>
      <c r="M26" s="35">
        <v>0.12770000000000001</v>
      </c>
      <c r="N26" s="34">
        <v>0.16241</v>
      </c>
      <c r="O26" s="35">
        <v>0.16241</v>
      </c>
    </row>
    <row r="27" spans="1:15" ht="15.75" thickBot="1" x14ac:dyDescent="0.3">
      <c r="A27" s="59">
        <v>42146</v>
      </c>
      <c r="B27" s="18">
        <v>0.16345999999999999</v>
      </c>
      <c r="C27" s="19">
        <v>0.22655</v>
      </c>
      <c r="D27" s="18">
        <v>0.11584</v>
      </c>
      <c r="E27" s="19">
        <v>141.18915999999999</v>
      </c>
      <c r="F27" s="18">
        <v>0.17616999999999999</v>
      </c>
      <c r="G27" s="19">
        <v>9.1649999999999995E-2</v>
      </c>
      <c r="H27" s="18">
        <v>0.17229</v>
      </c>
      <c r="I27" s="19">
        <v>8.2489999999999994E-2</v>
      </c>
      <c r="J27" s="19">
        <v>0.12889999999999999</v>
      </c>
      <c r="K27" s="18">
        <v>15.61317</v>
      </c>
      <c r="L27" s="20">
        <v>0.13009999999999999</v>
      </c>
      <c r="M27" s="21">
        <v>0.12770000000000001</v>
      </c>
      <c r="N27" s="20">
        <v>0.16436000000000001</v>
      </c>
      <c r="O27" s="21">
        <v>0.16256000000000001</v>
      </c>
    </row>
    <row r="28" spans="1:15" ht="15.75" thickTop="1" x14ac:dyDescent="0.25">
      <c r="A28" s="60" t="s">
        <v>19</v>
      </c>
      <c r="B28" s="23">
        <f t="shared" ref="B28:O28" si="7">SUM(B23:B27)</f>
        <v>0.81357999999999997</v>
      </c>
      <c r="C28" s="24">
        <f t="shared" si="7"/>
        <v>1.1255299999999999</v>
      </c>
      <c r="D28" s="23">
        <f t="shared" si="7"/>
        <v>0.57547999999999999</v>
      </c>
      <c r="E28" s="24">
        <f t="shared" si="7"/>
        <v>706.1975000000001</v>
      </c>
      <c r="F28" s="23">
        <f t="shared" si="7"/>
        <v>0.87434999999999996</v>
      </c>
      <c r="G28" s="24">
        <f t="shared" si="7"/>
        <v>0.45868000000000003</v>
      </c>
      <c r="H28" s="23">
        <f t="shared" si="7"/>
        <v>0.86073</v>
      </c>
      <c r="I28" s="24">
        <f t="shared" si="7"/>
        <v>0.41396000000000005</v>
      </c>
      <c r="J28" s="24">
        <f t="shared" si="7"/>
        <v>0.64670000000000005</v>
      </c>
      <c r="K28" s="23">
        <f t="shared" si="7"/>
        <v>77.846710000000002</v>
      </c>
      <c r="L28" s="34">
        <f t="shared" si="7"/>
        <v>0.65269999999999995</v>
      </c>
      <c r="M28" s="35">
        <f t="shared" si="7"/>
        <v>0.64070000000000005</v>
      </c>
      <c r="N28" s="34">
        <f t="shared" si="7"/>
        <v>0.81628000000000012</v>
      </c>
      <c r="O28" s="35">
        <f t="shared" si="7"/>
        <v>0.80908000000000002</v>
      </c>
    </row>
    <row r="29" spans="1:15" ht="15.75" thickBot="1" x14ac:dyDescent="0.3">
      <c r="A29" s="61" t="s">
        <v>20</v>
      </c>
      <c r="B29" s="28">
        <f>B28/5</f>
        <v>0.162716</v>
      </c>
      <c r="C29" s="29">
        <f>C28/5</f>
        <v>0.22510599999999997</v>
      </c>
      <c r="D29" s="29">
        <f t="shared" ref="D29:K29" si="8">D28/5</f>
        <v>0.115096</v>
      </c>
      <c r="E29" s="29">
        <f t="shared" si="8"/>
        <v>141.23950000000002</v>
      </c>
      <c r="F29" s="29">
        <f t="shared" si="8"/>
        <v>0.17487</v>
      </c>
      <c r="G29" s="29">
        <f t="shared" si="8"/>
        <v>9.1736000000000012E-2</v>
      </c>
      <c r="H29" s="29">
        <f t="shared" si="8"/>
        <v>0.17214599999999999</v>
      </c>
      <c r="I29" s="29">
        <f t="shared" si="8"/>
        <v>8.2792000000000004E-2</v>
      </c>
      <c r="J29" s="29">
        <f t="shared" si="8"/>
        <v>0.12934000000000001</v>
      </c>
      <c r="K29" s="29">
        <f t="shared" si="8"/>
        <v>15.569342000000001</v>
      </c>
      <c r="L29" s="20">
        <f>L28/5</f>
        <v>0.13053999999999999</v>
      </c>
      <c r="M29" s="21">
        <f>M28/5</f>
        <v>0.12814</v>
      </c>
      <c r="N29" s="20">
        <f>N28/5</f>
        <v>0.16325600000000001</v>
      </c>
      <c r="O29" s="21">
        <f>O28/5</f>
        <v>0.16181600000000002</v>
      </c>
    </row>
    <row r="30" spans="1:15" ht="15.75" thickTop="1" x14ac:dyDescent="0.25">
      <c r="A30" s="58">
        <v>42150</v>
      </c>
      <c r="B30" s="32">
        <v>0.16420999999999999</v>
      </c>
      <c r="C30" s="33">
        <v>0.22858000000000001</v>
      </c>
      <c r="D30" s="32">
        <v>0.11687</v>
      </c>
      <c r="E30" s="33">
        <v>140.73240000000001</v>
      </c>
      <c r="F30" s="32">
        <v>0.17555000000000001</v>
      </c>
      <c r="G30" s="33">
        <v>9.1340000000000005E-2</v>
      </c>
      <c r="H30" s="32">
        <v>0.17199999999999999</v>
      </c>
      <c r="I30" s="33">
        <v>8.2970000000000002E-2</v>
      </c>
      <c r="J30" s="33">
        <v>0.1285</v>
      </c>
      <c r="K30" s="32">
        <v>15.62191</v>
      </c>
      <c r="L30" s="34">
        <v>0.12970000000000001</v>
      </c>
      <c r="M30" s="35">
        <v>0.1273</v>
      </c>
      <c r="N30" s="34">
        <v>0.16511000000000001</v>
      </c>
      <c r="O30" s="35">
        <v>0.16331000000000001</v>
      </c>
    </row>
    <row r="31" spans="1:15" x14ac:dyDescent="0.25">
      <c r="A31" s="58">
        <v>42151</v>
      </c>
      <c r="B31" s="32">
        <v>0.1648</v>
      </c>
      <c r="C31" s="33">
        <v>0.22952</v>
      </c>
      <c r="D31" s="32">
        <v>0.11735</v>
      </c>
      <c r="E31" s="33">
        <v>141.01295999999999</v>
      </c>
      <c r="F31" s="32">
        <v>0.17616000000000001</v>
      </c>
      <c r="G31" s="33">
        <v>9.2079999999999995E-2</v>
      </c>
      <c r="H31" s="32">
        <v>0.17246</v>
      </c>
      <c r="I31" s="33">
        <v>8.3140000000000006E-2</v>
      </c>
      <c r="J31" s="33">
        <v>0.12809999999999999</v>
      </c>
      <c r="K31" s="32">
        <v>15.702500000000001</v>
      </c>
      <c r="L31" s="34">
        <v>0.1293</v>
      </c>
      <c r="M31" s="35">
        <v>0.12690000000000001</v>
      </c>
      <c r="N31" s="34">
        <v>0.16569999999999999</v>
      </c>
      <c r="O31" s="35">
        <v>0.16389999999999999</v>
      </c>
    </row>
    <row r="32" spans="1:15" x14ac:dyDescent="0.25">
      <c r="A32" s="58">
        <v>42152</v>
      </c>
      <c r="B32" s="32">
        <v>0.16541</v>
      </c>
      <c r="C32" s="33">
        <v>0.22985</v>
      </c>
      <c r="D32" s="32">
        <v>0.11751</v>
      </c>
      <c r="E32" s="33">
        <v>141.48898</v>
      </c>
      <c r="F32" s="32">
        <v>0.17649999999999999</v>
      </c>
      <c r="G32" s="33">
        <v>9.2009999999999995E-2</v>
      </c>
      <c r="H32" s="32">
        <v>0.17271</v>
      </c>
      <c r="I32" s="33">
        <v>8.3199999999999996E-2</v>
      </c>
      <c r="J32" s="33">
        <v>0.1278</v>
      </c>
      <c r="K32" s="32">
        <v>15.784420000000001</v>
      </c>
      <c r="L32" s="34">
        <v>0.129</v>
      </c>
      <c r="M32" s="35">
        <v>0.12659999999999999</v>
      </c>
      <c r="N32" s="34">
        <v>0.16631000000000001</v>
      </c>
      <c r="O32" s="35">
        <v>0.16450999999999999</v>
      </c>
    </row>
    <row r="33" spans="1:15" ht="15.75" thickBot="1" x14ac:dyDescent="0.3">
      <c r="A33" s="59">
        <v>42153</v>
      </c>
      <c r="B33" s="18">
        <v>0.16596</v>
      </c>
      <c r="C33" s="19">
        <v>0.2283</v>
      </c>
      <c r="D33" s="18">
        <v>0.11672</v>
      </c>
      <c r="E33" s="19">
        <v>141.25905</v>
      </c>
      <c r="F33" s="18">
        <v>0.17693</v>
      </c>
      <c r="G33" s="19">
        <v>9.1679999999999998E-2</v>
      </c>
      <c r="H33" s="18">
        <v>0.17208000000000001</v>
      </c>
      <c r="I33" s="19">
        <v>8.3180000000000004E-2</v>
      </c>
      <c r="J33" s="19">
        <v>0.12740000000000001</v>
      </c>
      <c r="K33" s="18">
        <v>15.803330000000001</v>
      </c>
      <c r="L33" s="20">
        <v>0.12859999999999999</v>
      </c>
      <c r="M33" s="21">
        <v>0.12620000000000001</v>
      </c>
      <c r="N33" s="20">
        <v>0.16686000000000001</v>
      </c>
      <c r="O33" s="21">
        <v>0.16596</v>
      </c>
    </row>
    <row r="34" spans="1:15" ht="15.75" thickTop="1" x14ac:dyDescent="0.25">
      <c r="A34" s="60" t="s">
        <v>19</v>
      </c>
      <c r="B34" s="23">
        <f t="shared" ref="B34:O34" si="9">SUM(B30:B33)</f>
        <v>0.66037999999999997</v>
      </c>
      <c r="C34" s="24">
        <f t="shared" si="9"/>
        <v>0.91625000000000001</v>
      </c>
      <c r="D34" s="23">
        <f t="shared" si="9"/>
        <v>0.46844999999999998</v>
      </c>
      <c r="E34" s="24">
        <f t="shared" si="9"/>
        <v>564.49338999999998</v>
      </c>
      <c r="F34" s="23">
        <f t="shared" si="9"/>
        <v>0.7051400000000001</v>
      </c>
      <c r="G34" s="24">
        <f t="shared" si="9"/>
        <v>0.36710999999999999</v>
      </c>
      <c r="H34" s="23">
        <f t="shared" si="9"/>
        <v>0.68925000000000003</v>
      </c>
      <c r="I34" s="24">
        <f t="shared" si="9"/>
        <v>0.33249000000000001</v>
      </c>
      <c r="J34" s="24">
        <f t="shared" si="9"/>
        <v>0.51180000000000003</v>
      </c>
      <c r="K34" s="23">
        <f t="shared" si="9"/>
        <v>62.91216</v>
      </c>
      <c r="L34" s="34">
        <f t="shared" si="9"/>
        <v>0.51659999999999995</v>
      </c>
      <c r="M34" s="35">
        <f t="shared" si="9"/>
        <v>0.50700000000000001</v>
      </c>
      <c r="N34" s="34">
        <f t="shared" si="9"/>
        <v>0.66398000000000001</v>
      </c>
      <c r="O34" s="35">
        <f t="shared" si="9"/>
        <v>0.65768000000000004</v>
      </c>
    </row>
    <row r="35" spans="1:15" ht="15.75" thickBot="1" x14ac:dyDescent="0.3">
      <c r="A35" s="61" t="s">
        <v>20</v>
      </c>
      <c r="B35" s="28">
        <f>B34/4</f>
        <v>0.16509499999999999</v>
      </c>
      <c r="C35" s="29">
        <f>C34/4</f>
        <v>0.2290625</v>
      </c>
      <c r="D35" s="29">
        <f t="shared" ref="D35:K35" si="10">D34/4</f>
        <v>0.11711249999999999</v>
      </c>
      <c r="E35" s="29">
        <f t="shared" si="10"/>
        <v>141.12334749999999</v>
      </c>
      <c r="F35" s="29">
        <f t="shared" si="10"/>
        <v>0.17628500000000003</v>
      </c>
      <c r="G35" s="29">
        <f t="shared" si="10"/>
        <v>9.1777499999999998E-2</v>
      </c>
      <c r="H35" s="29">
        <f t="shared" si="10"/>
        <v>0.17231250000000001</v>
      </c>
      <c r="I35" s="29">
        <f t="shared" si="10"/>
        <v>8.3122500000000002E-2</v>
      </c>
      <c r="J35" s="29">
        <f t="shared" si="10"/>
        <v>0.12795000000000001</v>
      </c>
      <c r="K35" s="29">
        <f t="shared" si="10"/>
        <v>15.72804</v>
      </c>
      <c r="L35" s="20">
        <f>L34/4</f>
        <v>0.12914999999999999</v>
      </c>
      <c r="M35" s="21">
        <f>M34/4</f>
        <v>0.12675</v>
      </c>
      <c r="N35" s="21">
        <f>N34/4</f>
        <v>0.165995</v>
      </c>
      <c r="O35" s="21">
        <f>O34/4</f>
        <v>0.16442000000000001</v>
      </c>
    </row>
    <row r="36" spans="1:15" ht="21" thickTop="1" x14ac:dyDescent="0.3">
      <c r="A36" s="62"/>
      <c r="B36" s="32"/>
      <c r="C36" s="63"/>
      <c r="D36" s="32"/>
      <c r="E36" s="39" t="s">
        <v>22</v>
      </c>
      <c r="F36" s="32"/>
      <c r="G36" s="33"/>
      <c r="H36" s="32"/>
      <c r="I36" s="33"/>
      <c r="J36" s="33"/>
      <c r="K36" s="32"/>
      <c r="L36" s="34"/>
      <c r="M36" s="35"/>
      <c r="N36" s="34"/>
      <c r="O36" s="35"/>
    </row>
    <row r="37" spans="1:15" ht="15.75" thickBot="1" x14ac:dyDescent="0.3">
      <c r="A37" s="64"/>
      <c r="B37" s="41"/>
      <c r="C37" s="42"/>
      <c r="D37" s="41"/>
      <c r="E37" s="42"/>
      <c r="F37" s="41"/>
      <c r="G37" s="42"/>
      <c r="H37" s="41"/>
      <c r="I37" s="42"/>
      <c r="J37" s="42"/>
      <c r="K37" s="41"/>
      <c r="L37" s="43"/>
      <c r="M37" s="44"/>
      <c r="N37" s="43"/>
      <c r="O37" s="44"/>
    </row>
    <row r="38" spans="1:15" x14ac:dyDescent="0.25">
      <c r="A38" s="65" t="s">
        <v>23</v>
      </c>
      <c r="B38" s="46">
        <f t="shared" ref="B38:K38" si="11">SUM(B6:B6,B9:B13,B16:B20,B23:B27,B30:B33)</f>
        <v>3.2660300000000002</v>
      </c>
      <c r="C38" s="75">
        <f t="shared" si="11"/>
        <v>4.5169900000000007</v>
      </c>
      <c r="D38" s="46">
        <f t="shared" si="11"/>
        <v>2.30952</v>
      </c>
      <c r="E38" s="75">
        <f t="shared" si="11"/>
        <v>2814.9515000000001</v>
      </c>
      <c r="F38" s="75">
        <f t="shared" si="11"/>
        <v>3.4823099999999996</v>
      </c>
      <c r="G38" s="46">
        <f t="shared" si="11"/>
        <v>1.8368099999999998</v>
      </c>
      <c r="H38" s="75">
        <f t="shared" si="11"/>
        <v>3.4407399999999999</v>
      </c>
      <c r="I38" s="46">
        <f t="shared" si="11"/>
        <v>1.6707399999999999</v>
      </c>
      <c r="J38" s="75">
        <f t="shared" si="11"/>
        <v>2.5812999999999997</v>
      </c>
      <c r="K38" s="47">
        <f t="shared" si="11"/>
        <v>311.09644000000003</v>
      </c>
      <c r="L38" s="34">
        <f>SUM(L7,L14,L21,L28,L34)</f>
        <v>2.605</v>
      </c>
      <c r="M38" s="34">
        <f>SUM(M7,M14,M21,M28,M34)</f>
        <v>2.5573000000000001</v>
      </c>
      <c r="N38" s="34">
        <f>SUM(N7,N14,N21,N28,N34)</f>
        <v>3.2822300000000002</v>
      </c>
      <c r="O38" s="34">
        <f>SUM(O7,O14,O21,O28,O34)</f>
        <v>3.2489299999999997</v>
      </c>
    </row>
    <row r="39" spans="1:15" x14ac:dyDescent="0.25">
      <c r="A39" s="65" t="s">
        <v>24</v>
      </c>
      <c r="B39" s="46">
        <f>B38/20</f>
        <v>0.16330150000000002</v>
      </c>
      <c r="C39" s="47">
        <f>C38/20</f>
        <v>0.22584950000000004</v>
      </c>
      <c r="D39" s="47">
        <f t="shared" ref="D39:K39" si="12">D38/20</f>
        <v>0.115476</v>
      </c>
      <c r="E39" s="47">
        <f t="shared" si="12"/>
        <v>140.74757500000001</v>
      </c>
      <c r="F39" s="47">
        <f t="shared" si="12"/>
        <v>0.17411549999999998</v>
      </c>
      <c r="G39" s="47">
        <f t="shared" si="12"/>
        <v>9.1840499999999992E-2</v>
      </c>
      <c r="H39" s="47">
        <f t="shared" si="12"/>
        <v>0.172037</v>
      </c>
      <c r="I39" s="47">
        <f t="shared" si="12"/>
        <v>8.3537E-2</v>
      </c>
      <c r="J39" s="47">
        <f t="shared" si="12"/>
        <v>0.12906499999999999</v>
      </c>
      <c r="K39" s="47">
        <f t="shared" si="12"/>
        <v>15.554822000000001</v>
      </c>
      <c r="L39" s="34">
        <f>L38/20</f>
        <v>0.13025</v>
      </c>
      <c r="M39" s="34">
        <f t="shared" ref="M39:O39" si="13">M38/20</f>
        <v>0.12786500000000001</v>
      </c>
      <c r="N39" s="34">
        <f t="shared" si="13"/>
        <v>0.16411150000000002</v>
      </c>
      <c r="O39" s="34">
        <f t="shared" si="13"/>
        <v>0.16244649999999999</v>
      </c>
    </row>
    <row r="40" spans="1:15" x14ac:dyDescent="0.25">
      <c r="A40" s="65" t="s">
        <v>25</v>
      </c>
      <c r="B40" s="46">
        <f>1/B39</f>
        <v>6.123642465011037</v>
      </c>
      <c r="C40" s="47">
        <f>1/C39</f>
        <v>4.4277273139856401</v>
      </c>
      <c r="D40" s="46">
        <f>1/D39</f>
        <v>8.659808098652535</v>
      </c>
      <c r="E40" s="47">
        <f>1000/E39</f>
        <v>7.104918148678582</v>
      </c>
      <c r="F40" s="47">
        <f t="shared" ref="F40:J40" si="14">1/F39</f>
        <v>5.7433140645146477</v>
      </c>
      <c r="G40" s="46">
        <f t="shared" si="14"/>
        <v>10.888442462747918</v>
      </c>
      <c r="H40" s="47">
        <f t="shared" si="14"/>
        <v>5.8127030813139031</v>
      </c>
      <c r="I40" s="46">
        <f t="shared" si="14"/>
        <v>11.970743502878964</v>
      </c>
      <c r="J40" s="47">
        <f t="shared" si="14"/>
        <v>7.7480339363886426</v>
      </c>
      <c r="K40" s="47">
        <f>100/K39</f>
        <v>6.4288745959291589</v>
      </c>
      <c r="L40" s="34">
        <f>1/L39</f>
        <v>7.6775431861804222</v>
      </c>
      <c r="M40" s="34">
        <f t="shared" ref="M40:O40" si="15">1/M39</f>
        <v>7.8207484456262462</v>
      </c>
      <c r="N40" s="34">
        <f t="shared" si="15"/>
        <v>6.093418194337386</v>
      </c>
      <c r="O40" s="34">
        <f t="shared" si="15"/>
        <v>6.15587285660202</v>
      </c>
    </row>
    <row r="41" spans="1:15" ht="15.75" thickBot="1" x14ac:dyDescent="0.3">
      <c r="A41" s="66"/>
      <c r="B41" s="48"/>
      <c r="C41" s="49"/>
      <c r="D41" s="48"/>
      <c r="E41" s="49"/>
      <c r="F41" s="49"/>
      <c r="G41" s="48"/>
      <c r="H41" s="49"/>
      <c r="I41" s="48"/>
      <c r="J41" s="49"/>
      <c r="K41" s="48"/>
      <c r="L41" s="43"/>
      <c r="M41" s="44"/>
      <c r="N41" s="43"/>
      <c r="O41" s="4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90" zoomScaleNormal="90"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52" t="s">
        <v>38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18" t="s">
        <v>28</v>
      </c>
      <c r="M3" s="68"/>
      <c r="N3" s="68"/>
      <c r="O3" s="69"/>
    </row>
    <row r="4" spans="1:15" ht="15.75" thickBot="1" x14ac:dyDescent="0.3">
      <c r="A4" s="119"/>
      <c r="B4" s="120"/>
      <c r="C4" s="119"/>
      <c r="D4" s="120"/>
      <c r="E4" s="119"/>
      <c r="F4" s="120"/>
      <c r="G4" s="119"/>
      <c r="H4" s="120"/>
      <c r="I4" s="119"/>
      <c r="J4" s="119"/>
      <c r="K4" s="120"/>
      <c r="L4" s="121" t="s">
        <v>2</v>
      </c>
      <c r="M4" s="122"/>
      <c r="N4" s="121" t="s">
        <v>3</v>
      </c>
      <c r="O4" s="123"/>
    </row>
    <row r="5" spans="1:15" ht="15.75" thickBot="1" x14ac:dyDescent="0.3">
      <c r="A5" s="124" t="s">
        <v>4</v>
      </c>
      <c r="B5" s="125" t="s">
        <v>5</v>
      </c>
      <c r="C5" s="124" t="s">
        <v>6</v>
      </c>
      <c r="D5" s="125" t="s">
        <v>7</v>
      </c>
      <c r="E5" s="124" t="s">
        <v>8</v>
      </c>
      <c r="F5" s="125" t="s">
        <v>9</v>
      </c>
      <c r="G5" s="124" t="s">
        <v>10</v>
      </c>
      <c r="H5" s="125" t="s">
        <v>11</v>
      </c>
      <c r="I5" s="124" t="s">
        <v>12</v>
      </c>
      <c r="J5" s="124" t="s">
        <v>13</v>
      </c>
      <c r="K5" s="125" t="s">
        <v>14</v>
      </c>
      <c r="L5" s="126" t="s">
        <v>15</v>
      </c>
      <c r="M5" s="127" t="s">
        <v>16</v>
      </c>
      <c r="N5" s="126" t="s">
        <v>17</v>
      </c>
      <c r="O5" s="127" t="s">
        <v>18</v>
      </c>
    </row>
    <row r="6" spans="1:15" x14ac:dyDescent="0.25">
      <c r="A6" s="133">
        <v>42156</v>
      </c>
      <c r="B6" s="134">
        <v>0.1666</v>
      </c>
      <c r="C6" s="135">
        <v>0.22694</v>
      </c>
      <c r="D6" s="134">
        <v>0.11602999999999999</v>
      </c>
      <c r="E6" s="135">
        <v>141.34488999999999</v>
      </c>
      <c r="F6" s="134">
        <v>0.17963999999999999</v>
      </c>
      <c r="G6" s="135">
        <v>9.1619999999999993E-2</v>
      </c>
      <c r="H6" s="134">
        <v>0.17176</v>
      </c>
      <c r="I6" s="135">
        <v>8.3390000000000006E-2</v>
      </c>
      <c r="J6" s="135">
        <v>0.12740000000000001</v>
      </c>
      <c r="K6" s="134">
        <v>15.808590000000001</v>
      </c>
      <c r="L6" s="136">
        <v>0.12859999999999999</v>
      </c>
      <c r="M6" s="137">
        <v>0.12620000000000001</v>
      </c>
      <c r="N6" s="136">
        <v>0.16750999999999999</v>
      </c>
      <c r="O6" s="137">
        <v>0.16571</v>
      </c>
    </row>
    <row r="7" spans="1:15" x14ac:dyDescent="0.25">
      <c r="A7" s="133">
        <v>42157</v>
      </c>
      <c r="B7" s="134">
        <v>0.16649</v>
      </c>
      <c r="C7" s="135">
        <v>0.22728999999999999</v>
      </c>
      <c r="D7" s="134">
        <v>0.11620999999999999</v>
      </c>
      <c r="E7" s="135">
        <v>141.30893</v>
      </c>
      <c r="F7" s="134">
        <v>0.17860000000000001</v>
      </c>
      <c r="G7" s="135">
        <v>9.1469999999999996E-2</v>
      </c>
      <c r="H7" s="134">
        <v>0.17177000000000001</v>
      </c>
      <c r="I7" s="135">
        <v>8.3390000000000006E-2</v>
      </c>
      <c r="J7" s="135">
        <v>0.127</v>
      </c>
      <c r="K7" s="134">
        <v>15.80198</v>
      </c>
      <c r="L7" s="136">
        <v>0.12820000000000001</v>
      </c>
      <c r="M7" s="137">
        <v>0.1258</v>
      </c>
      <c r="N7" s="136">
        <v>0.16739000000000001</v>
      </c>
      <c r="O7" s="137">
        <v>0.16558999999999999</v>
      </c>
    </row>
    <row r="8" spans="1:15" x14ac:dyDescent="0.25">
      <c r="A8" s="133">
        <v>42158</v>
      </c>
      <c r="B8" s="134">
        <v>0.16552</v>
      </c>
      <c r="C8" s="135">
        <v>0.22541</v>
      </c>
      <c r="D8" s="134">
        <v>0.11525000000000001</v>
      </c>
      <c r="E8" s="135">
        <v>142.08260000000001</v>
      </c>
      <c r="F8" s="134">
        <v>0.17857000000000001</v>
      </c>
      <c r="G8" s="135">
        <v>9.1649999999999995E-2</v>
      </c>
      <c r="H8" s="134">
        <v>0.17280000000000001</v>
      </c>
      <c r="I8" s="135">
        <v>8.3470000000000003E-2</v>
      </c>
      <c r="J8" s="135">
        <v>0.12759999999999999</v>
      </c>
      <c r="K8" s="134">
        <v>15.864990000000001</v>
      </c>
      <c r="L8" s="136">
        <v>0.1288</v>
      </c>
      <c r="M8" s="137">
        <v>0.12640000000000001</v>
      </c>
      <c r="N8" s="136">
        <v>0.16642000000000001</v>
      </c>
      <c r="O8" s="137">
        <v>0.16461999999999999</v>
      </c>
    </row>
    <row r="9" spans="1:15" x14ac:dyDescent="0.25">
      <c r="A9" s="133">
        <v>42159</v>
      </c>
      <c r="B9" s="134">
        <v>0.16384000000000001</v>
      </c>
      <c r="C9" s="135">
        <v>0.22145999999999999</v>
      </c>
      <c r="D9" s="134">
        <v>0.11323</v>
      </c>
      <c r="E9" s="135">
        <v>141.24585999999999</v>
      </c>
      <c r="F9" s="134">
        <v>0.17838999999999999</v>
      </c>
      <c r="G9" s="135">
        <v>9.1319999999999998E-2</v>
      </c>
      <c r="H9" s="134">
        <v>0.17130000000000001</v>
      </c>
      <c r="I9" s="135">
        <v>8.3210000000000006E-2</v>
      </c>
      <c r="J9" s="135">
        <v>0.12759999999999999</v>
      </c>
      <c r="K9" s="134">
        <v>15.85191</v>
      </c>
      <c r="L9" s="136">
        <v>0.1288</v>
      </c>
      <c r="M9" s="137">
        <v>0.12640000000000001</v>
      </c>
      <c r="N9" s="136">
        <v>0.16474</v>
      </c>
      <c r="O9" s="137">
        <v>0.16294</v>
      </c>
    </row>
    <row r="10" spans="1:15" ht="15.75" thickBot="1" x14ac:dyDescent="0.3">
      <c r="A10" s="138">
        <v>42160</v>
      </c>
      <c r="B10" s="139">
        <v>0.16578000000000001</v>
      </c>
      <c r="C10" s="140">
        <v>0.22148999999999999</v>
      </c>
      <c r="D10" s="139">
        <v>0.11325</v>
      </c>
      <c r="E10" s="140">
        <v>141.51814999999999</v>
      </c>
      <c r="F10" s="139">
        <v>0.17873</v>
      </c>
      <c r="G10" s="140">
        <v>9.0399999999999994E-2</v>
      </c>
      <c r="H10" s="139">
        <v>0.17163</v>
      </c>
      <c r="I10" s="140">
        <v>8.2930000000000004E-2</v>
      </c>
      <c r="J10" s="140">
        <v>0.12740000000000001</v>
      </c>
      <c r="K10" s="139">
        <v>15.84952</v>
      </c>
      <c r="L10" s="141">
        <v>0.12859999999999999</v>
      </c>
      <c r="M10" s="142">
        <v>0.12620000000000001</v>
      </c>
      <c r="N10" s="141">
        <v>0.16667999999999999</v>
      </c>
      <c r="O10" s="142">
        <v>0.16488</v>
      </c>
    </row>
    <row r="11" spans="1:15" ht="15.75" thickTop="1" x14ac:dyDescent="0.25">
      <c r="A11" s="143" t="s">
        <v>19</v>
      </c>
      <c r="B11" s="144">
        <f t="shared" ref="B11:O11" si="0">SUM(B6:B10)</f>
        <v>0.82823000000000002</v>
      </c>
      <c r="C11" s="145">
        <f t="shared" si="0"/>
        <v>1.12259</v>
      </c>
      <c r="D11" s="144">
        <f t="shared" si="0"/>
        <v>0.57396999999999998</v>
      </c>
      <c r="E11" s="145">
        <f t="shared" si="0"/>
        <v>707.50042999999994</v>
      </c>
      <c r="F11" s="144">
        <f t="shared" si="0"/>
        <v>0.89393000000000011</v>
      </c>
      <c r="G11" s="145">
        <f t="shared" si="0"/>
        <v>0.45645999999999998</v>
      </c>
      <c r="H11" s="144">
        <f t="shared" si="0"/>
        <v>0.85925999999999991</v>
      </c>
      <c r="I11" s="145">
        <f t="shared" si="0"/>
        <v>0.41639000000000004</v>
      </c>
      <c r="J11" s="145">
        <f t="shared" si="0"/>
        <v>0.63700000000000001</v>
      </c>
      <c r="K11" s="144">
        <f t="shared" si="0"/>
        <v>79.176990000000004</v>
      </c>
      <c r="L11" s="136">
        <f t="shared" si="0"/>
        <v>0.64300000000000002</v>
      </c>
      <c r="M11" s="137">
        <f t="shared" si="0"/>
        <v>0.63100000000000001</v>
      </c>
      <c r="N11" s="136">
        <f t="shared" si="0"/>
        <v>0.83274000000000004</v>
      </c>
      <c r="O11" s="137">
        <f t="shared" si="0"/>
        <v>0.82374000000000003</v>
      </c>
    </row>
    <row r="12" spans="1:15" ht="15.75" thickBot="1" x14ac:dyDescent="0.3">
      <c r="A12" s="146" t="s">
        <v>20</v>
      </c>
      <c r="B12" s="147">
        <f>B11/5</f>
        <v>0.16564600000000002</v>
      </c>
      <c r="C12" s="148">
        <f>C11/5</f>
        <v>0.224518</v>
      </c>
      <c r="D12" s="148">
        <f t="shared" ref="D12:K12" si="1">D11/4</f>
        <v>0.1434925</v>
      </c>
      <c r="E12" s="148">
        <f t="shared" si="1"/>
        <v>176.87510749999998</v>
      </c>
      <c r="F12" s="148">
        <f t="shared" si="1"/>
        <v>0.22348250000000003</v>
      </c>
      <c r="G12" s="148">
        <f t="shared" si="1"/>
        <v>0.11411499999999999</v>
      </c>
      <c r="H12" s="148">
        <f t="shared" si="1"/>
        <v>0.21481499999999998</v>
      </c>
      <c r="I12" s="148">
        <f t="shared" si="1"/>
        <v>0.10409750000000001</v>
      </c>
      <c r="J12" s="148">
        <f t="shared" si="1"/>
        <v>0.15925</v>
      </c>
      <c r="K12" s="148">
        <f t="shared" si="1"/>
        <v>19.794247500000001</v>
      </c>
      <c r="L12" s="141">
        <f>L11/4</f>
        <v>0.16075</v>
      </c>
      <c r="M12" s="142">
        <f>M11/4</f>
        <v>0.15775</v>
      </c>
      <c r="N12" s="141">
        <f>N11/4</f>
        <v>0.20818500000000001</v>
      </c>
      <c r="O12" s="142">
        <f>O11/4</f>
        <v>0.20593500000000001</v>
      </c>
    </row>
    <row r="13" spans="1:15" ht="15.75" thickTop="1" x14ac:dyDescent="0.25">
      <c r="A13" s="133">
        <v>42163</v>
      </c>
      <c r="B13" s="134">
        <v>0.16646</v>
      </c>
      <c r="C13" s="135">
        <v>0.22358</v>
      </c>
      <c r="D13" s="134">
        <v>0.11430999999999999</v>
      </c>
      <c r="E13" s="135">
        <v>141.47002000000001</v>
      </c>
      <c r="F13" s="134">
        <v>0.17229</v>
      </c>
      <c r="G13" s="135">
        <v>9.0550000000000005E-2</v>
      </c>
      <c r="H13" s="134">
        <v>0.17229</v>
      </c>
      <c r="I13" s="135">
        <v>8.3199999999999996E-2</v>
      </c>
      <c r="J13" s="135">
        <v>0.12690000000000001</v>
      </c>
      <c r="K13" s="134">
        <v>15.904059999999999</v>
      </c>
      <c r="L13" s="136">
        <v>0.12809999999999999</v>
      </c>
      <c r="M13" s="137">
        <v>0.12570000000000001</v>
      </c>
      <c r="N13" s="136">
        <v>0.16736000000000001</v>
      </c>
      <c r="O13" s="137">
        <v>0.16556000000000001</v>
      </c>
    </row>
    <row r="14" spans="1:15" x14ac:dyDescent="0.25">
      <c r="A14" s="133">
        <v>42164</v>
      </c>
      <c r="B14" s="134">
        <v>0.16611999999999999</v>
      </c>
      <c r="C14" s="135">
        <v>0.22202</v>
      </c>
      <c r="D14" s="134">
        <v>0.11351</v>
      </c>
      <c r="E14" s="135">
        <v>142.56282999999999</v>
      </c>
      <c r="F14" s="134">
        <v>0.1792</v>
      </c>
      <c r="G14" s="135">
        <v>9.1009999999999994E-2</v>
      </c>
      <c r="H14" s="134">
        <v>0.17261000000000001</v>
      </c>
      <c r="I14" s="135">
        <v>3.1399999999999997E-2</v>
      </c>
      <c r="J14" s="135">
        <v>0.12709999999999999</v>
      </c>
      <c r="K14" s="134">
        <v>15.897349999999999</v>
      </c>
      <c r="L14" s="136">
        <v>0.1283</v>
      </c>
      <c r="M14" s="137">
        <v>0.12590000000000001</v>
      </c>
      <c r="N14" s="136">
        <v>0.16702</v>
      </c>
      <c r="O14" s="137">
        <v>0.16522000000000001</v>
      </c>
    </row>
    <row r="15" spans="1:15" x14ac:dyDescent="0.25">
      <c r="A15" s="133">
        <v>42257</v>
      </c>
      <c r="B15" s="134">
        <v>0.16583999999999999</v>
      </c>
      <c r="C15" s="135">
        <v>0.22108</v>
      </c>
      <c r="D15" s="134">
        <v>0.11304</v>
      </c>
      <c r="E15" s="135">
        <v>142.70806999999999</v>
      </c>
      <c r="F15" s="134">
        <v>0.17859</v>
      </c>
      <c r="G15" s="135">
        <v>9.0749999999999997E-2</v>
      </c>
      <c r="H15" s="134">
        <v>0.17230999999999999</v>
      </c>
      <c r="I15" s="135">
        <v>8.3150000000000002E-2</v>
      </c>
      <c r="J15" s="135">
        <v>0.12740000000000001</v>
      </c>
      <c r="K15" s="134">
        <v>15.830500000000001</v>
      </c>
      <c r="L15" s="136">
        <v>0.12859999999999999</v>
      </c>
      <c r="M15" s="137">
        <v>0.12620000000000001</v>
      </c>
      <c r="N15" s="136">
        <v>0.16674</v>
      </c>
      <c r="O15" s="137">
        <v>0.16494</v>
      </c>
    </row>
    <row r="16" spans="1:15" ht="15.75" thickBot="1" x14ac:dyDescent="0.3">
      <c r="A16" s="138">
        <v>42166</v>
      </c>
      <c r="B16" s="139">
        <v>0.16538</v>
      </c>
      <c r="C16" s="140">
        <v>0.22067999999999999</v>
      </c>
      <c r="D16" s="139">
        <v>0.11278000000000001</v>
      </c>
      <c r="E16" s="140">
        <v>142.24039999999999</v>
      </c>
      <c r="F16" s="139">
        <v>0.17812</v>
      </c>
      <c r="G16" s="140">
        <v>9.0719999999999995E-2</v>
      </c>
      <c r="H16" s="139">
        <v>0.17193</v>
      </c>
      <c r="I16" s="140">
        <v>8.2489999999999994E-2</v>
      </c>
      <c r="J16" s="140">
        <v>0.12770000000000001</v>
      </c>
      <c r="K16" s="139">
        <v>15.74701</v>
      </c>
      <c r="L16" s="141">
        <v>0.12889999999999999</v>
      </c>
      <c r="M16" s="142">
        <v>0.1265</v>
      </c>
      <c r="N16" s="141">
        <v>0.16628000000000001</v>
      </c>
      <c r="O16" s="142">
        <v>0.16447999999999999</v>
      </c>
    </row>
    <row r="17" spans="1:15" ht="15.75" thickTop="1" x14ac:dyDescent="0.25">
      <c r="A17" s="143" t="s">
        <v>19</v>
      </c>
      <c r="B17" s="144">
        <f t="shared" ref="B17:O17" si="2">SUM(B13:B16)</f>
        <v>0.66379999999999995</v>
      </c>
      <c r="C17" s="145">
        <f t="shared" si="2"/>
        <v>0.88735999999999993</v>
      </c>
      <c r="D17" s="144">
        <f t="shared" si="2"/>
        <v>0.45363999999999999</v>
      </c>
      <c r="E17" s="145">
        <f t="shared" si="2"/>
        <v>568.98131999999998</v>
      </c>
      <c r="F17" s="144">
        <f t="shared" si="2"/>
        <v>0.70819999999999994</v>
      </c>
      <c r="G17" s="145">
        <f t="shared" si="2"/>
        <v>0.36302999999999996</v>
      </c>
      <c r="H17" s="144">
        <f t="shared" si="2"/>
        <v>0.68913999999999997</v>
      </c>
      <c r="I17" s="145">
        <f t="shared" si="2"/>
        <v>0.28023999999999999</v>
      </c>
      <c r="J17" s="145">
        <f t="shared" si="2"/>
        <v>0.5091</v>
      </c>
      <c r="K17" s="144">
        <f t="shared" si="2"/>
        <v>63.378919999999994</v>
      </c>
      <c r="L17" s="136">
        <f t="shared" si="2"/>
        <v>0.51389999999999991</v>
      </c>
      <c r="M17" s="137">
        <f t="shared" si="2"/>
        <v>0.50429999999999997</v>
      </c>
      <c r="N17" s="136">
        <f t="shared" si="2"/>
        <v>0.66739999999999999</v>
      </c>
      <c r="O17" s="137">
        <f t="shared" si="2"/>
        <v>0.66020000000000001</v>
      </c>
    </row>
    <row r="18" spans="1:15" ht="15.75" thickBot="1" x14ac:dyDescent="0.3">
      <c r="A18" s="146" t="s">
        <v>20</v>
      </c>
      <c r="B18" s="147">
        <f>B17/4</f>
        <v>0.16594999999999999</v>
      </c>
      <c r="C18" s="148">
        <f>C17/4</f>
        <v>0.22183999999999998</v>
      </c>
      <c r="D18" s="148">
        <f t="shared" ref="D18:K18" si="3">D17/4</f>
        <v>0.11341</v>
      </c>
      <c r="E18" s="148">
        <f t="shared" si="3"/>
        <v>142.24533</v>
      </c>
      <c r="F18" s="148">
        <f t="shared" si="3"/>
        <v>0.17704999999999999</v>
      </c>
      <c r="G18" s="148">
        <f t="shared" si="3"/>
        <v>9.0757499999999991E-2</v>
      </c>
      <c r="H18" s="148">
        <f t="shared" si="3"/>
        <v>0.17228499999999999</v>
      </c>
      <c r="I18" s="148">
        <f t="shared" si="3"/>
        <v>7.0059999999999997E-2</v>
      </c>
      <c r="J18" s="148">
        <f t="shared" si="3"/>
        <v>0.127275</v>
      </c>
      <c r="K18" s="148">
        <f t="shared" si="3"/>
        <v>15.844729999999998</v>
      </c>
      <c r="L18" s="141">
        <f>L17/4</f>
        <v>0.12847499999999998</v>
      </c>
      <c r="M18" s="141">
        <f t="shared" ref="M18:O18" si="4">M17/4</f>
        <v>0.12607499999999999</v>
      </c>
      <c r="N18" s="141">
        <f t="shared" si="4"/>
        <v>0.16685</v>
      </c>
      <c r="O18" s="141">
        <f t="shared" si="4"/>
        <v>0.16505</v>
      </c>
    </row>
    <row r="19" spans="1:15" ht="14.25" customHeight="1" thickTop="1" x14ac:dyDescent="0.25">
      <c r="A19" s="133">
        <v>42170</v>
      </c>
      <c r="B19" s="134">
        <v>0.16500000000000001</v>
      </c>
      <c r="C19" s="135">
        <v>0.22211</v>
      </c>
      <c r="D19" s="134">
        <v>0.11355999999999999</v>
      </c>
      <c r="E19" s="135">
        <v>141.95036999999999</v>
      </c>
      <c r="F19" s="134">
        <v>0.18260999999999999</v>
      </c>
      <c r="G19" s="135">
        <v>9.0950000000000003E-2</v>
      </c>
      <c r="H19" s="134">
        <v>0.17149</v>
      </c>
      <c r="I19" s="135">
        <v>8.201E-2</v>
      </c>
      <c r="J19" s="135">
        <v>0.12759999999999999</v>
      </c>
      <c r="K19" s="134">
        <v>15.73053</v>
      </c>
      <c r="L19" s="136">
        <v>0.1288</v>
      </c>
      <c r="M19" s="137">
        <v>0.12640000000000001</v>
      </c>
      <c r="N19" s="136">
        <v>0.22301000000000001</v>
      </c>
      <c r="O19" s="137">
        <v>0.22120999999999999</v>
      </c>
    </row>
    <row r="20" spans="1:15" x14ac:dyDescent="0.25">
      <c r="A20" s="133">
        <v>42171</v>
      </c>
      <c r="B20" s="134">
        <v>0.16483</v>
      </c>
      <c r="C20" s="135">
        <v>0.22212000000000001</v>
      </c>
      <c r="D20" s="134">
        <v>0.11357</v>
      </c>
      <c r="E20" s="135">
        <v>142.39811</v>
      </c>
      <c r="F20" s="134">
        <v>0.18275</v>
      </c>
      <c r="G20" s="135">
        <v>9.0929999999999997E-2</v>
      </c>
      <c r="H20" s="134">
        <v>0.17196</v>
      </c>
      <c r="I20" s="135">
        <v>8.2129999999999995E-2</v>
      </c>
      <c r="J20" s="135">
        <v>0.12770000000000001</v>
      </c>
      <c r="K20" s="134">
        <v>15.76057</v>
      </c>
      <c r="L20" s="136">
        <v>0.12889999999999999</v>
      </c>
      <c r="M20" s="137">
        <v>0.1265</v>
      </c>
      <c r="N20" s="136">
        <v>0.16572999999999999</v>
      </c>
      <c r="O20" s="137">
        <v>0.16392999999999999</v>
      </c>
    </row>
    <row r="21" spans="1:15" x14ac:dyDescent="0.25">
      <c r="A21" s="133">
        <v>42172</v>
      </c>
      <c r="B21" s="134">
        <v>0.16481000000000001</v>
      </c>
      <c r="C21" s="135">
        <v>0.22231000000000001</v>
      </c>
      <c r="D21" s="134">
        <v>0.11366999999999999</v>
      </c>
      <c r="E21" s="135">
        <v>142.81251</v>
      </c>
      <c r="F21" s="134">
        <v>0.18287999999999999</v>
      </c>
      <c r="G21" s="135">
        <v>9.0840000000000004E-2</v>
      </c>
      <c r="H21" s="134">
        <v>0.1716</v>
      </c>
      <c r="I21" s="135">
        <v>8.1699999999999995E-2</v>
      </c>
      <c r="J21" s="135">
        <v>0.1278</v>
      </c>
      <c r="K21" s="134">
        <v>15.76844</v>
      </c>
      <c r="L21" s="136">
        <v>0.129</v>
      </c>
      <c r="M21" s="137">
        <v>0.12659999999999999</v>
      </c>
      <c r="N21" s="136">
        <v>0.16571</v>
      </c>
      <c r="O21" s="137">
        <v>0.16391</v>
      </c>
    </row>
    <row r="22" spans="1:15" x14ac:dyDescent="0.25">
      <c r="A22" s="133">
        <v>42173</v>
      </c>
      <c r="B22" s="134">
        <v>0.16508999999999999</v>
      </c>
      <c r="C22" s="135">
        <v>0.22062000000000001</v>
      </c>
      <c r="D22" s="134">
        <v>0.1128</v>
      </c>
      <c r="E22" s="135">
        <v>142.81406999999999</v>
      </c>
      <c r="F22" s="134">
        <v>0.18254999999999999</v>
      </c>
      <c r="G22" s="135">
        <v>9.06E-2</v>
      </c>
      <c r="H22" s="134">
        <v>0.17086999999999999</v>
      </c>
      <c r="I22" s="135">
        <v>8.0750000000000002E-2</v>
      </c>
      <c r="J22" s="135">
        <v>0.12759999999999999</v>
      </c>
      <c r="K22" s="134">
        <v>15.77407</v>
      </c>
      <c r="L22" s="136">
        <v>0.1288</v>
      </c>
      <c r="M22" s="137">
        <v>0.12640000000000001</v>
      </c>
      <c r="N22" s="136">
        <v>0.16599</v>
      </c>
      <c r="O22" s="137">
        <v>0.16419</v>
      </c>
    </row>
    <row r="23" spans="1:15" ht="15.75" thickBot="1" x14ac:dyDescent="0.3">
      <c r="A23" s="138">
        <v>42174</v>
      </c>
      <c r="B23" s="139">
        <v>0.16394</v>
      </c>
      <c r="C23" s="140">
        <v>0.22</v>
      </c>
      <c r="D23" s="139">
        <v>0.11248</v>
      </c>
      <c r="E23" s="140">
        <v>142.03952000000001</v>
      </c>
      <c r="F23" s="139">
        <v>0.18467</v>
      </c>
      <c r="G23" s="140">
        <v>8.0710000000000004E-2</v>
      </c>
      <c r="H23" s="139">
        <v>0.17077000000000001</v>
      </c>
      <c r="I23" s="140">
        <v>8.0710000000000004E-2</v>
      </c>
      <c r="J23" s="140">
        <v>0.12809999999999999</v>
      </c>
      <c r="K23" s="139">
        <v>15.759980000000001</v>
      </c>
      <c r="L23" s="141">
        <v>0.1293</v>
      </c>
      <c r="M23" s="142">
        <v>0.12690000000000001</v>
      </c>
      <c r="N23" s="141">
        <v>0.16483999999999999</v>
      </c>
      <c r="O23" s="142">
        <v>0.16303999999999999</v>
      </c>
    </row>
    <row r="24" spans="1:15" ht="15.75" thickTop="1" x14ac:dyDescent="0.25">
      <c r="A24" s="143" t="s">
        <v>19</v>
      </c>
      <c r="B24" s="144">
        <f t="shared" ref="B24:O24" si="5">SUM(B19:B23)</f>
        <v>0.82367000000000001</v>
      </c>
      <c r="C24" s="145">
        <f t="shared" si="5"/>
        <v>1.1071600000000001</v>
      </c>
      <c r="D24" s="144">
        <f t="shared" si="5"/>
        <v>0.56608000000000003</v>
      </c>
      <c r="E24" s="145">
        <f t="shared" si="5"/>
        <v>712.01458000000002</v>
      </c>
      <c r="F24" s="144">
        <f t="shared" si="5"/>
        <v>0.91546000000000005</v>
      </c>
      <c r="G24" s="145">
        <f t="shared" si="5"/>
        <v>0.44402999999999998</v>
      </c>
      <c r="H24" s="144">
        <f t="shared" si="5"/>
        <v>0.85668999999999995</v>
      </c>
      <c r="I24" s="145">
        <f t="shared" si="5"/>
        <v>0.4073</v>
      </c>
      <c r="J24" s="145">
        <f t="shared" si="5"/>
        <v>0.63879999999999992</v>
      </c>
      <c r="K24" s="144">
        <f t="shared" si="5"/>
        <v>78.793590000000009</v>
      </c>
      <c r="L24" s="136">
        <f t="shared" si="5"/>
        <v>0.64479999999999993</v>
      </c>
      <c r="M24" s="137">
        <f t="shared" si="5"/>
        <v>0.63280000000000003</v>
      </c>
      <c r="N24" s="136">
        <f t="shared" si="5"/>
        <v>0.88527999999999996</v>
      </c>
      <c r="O24" s="137">
        <f t="shared" si="5"/>
        <v>0.87628000000000006</v>
      </c>
    </row>
    <row r="25" spans="1:15" ht="15.75" thickBot="1" x14ac:dyDescent="0.3">
      <c r="A25" s="146" t="s">
        <v>20</v>
      </c>
      <c r="B25" s="144">
        <f>B24/5</f>
        <v>0.16473399999999999</v>
      </c>
      <c r="C25" s="145">
        <f>C24/5</f>
        <v>0.22143200000000002</v>
      </c>
      <c r="D25" s="145">
        <f t="shared" ref="D25:K25" si="6">D24/5</f>
        <v>0.11321600000000001</v>
      </c>
      <c r="E25" s="145">
        <f t="shared" si="6"/>
        <v>142.402916</v>
      </c>
      <c r="F25" s="145">
        <f t="shared" si="6"/>
        <v>0.183092</v>
      </c>
      <c r="G25" s="145">
        <f t="shared" si="6"/>
        <v>8.8805999999999996E-2</v>
      </c>
      <c r="H25" s="145">
        <f t="shared" si="6"/>
        <v>0.17133799999999999</v>
      </c>
      <c r="I25" s="145">
        <f t="shared" si="6"/>
        <v>8.1460000000000005E-2</v>
      </c>
      <c r="J25" s="145">
        <f t="shared" si="6"/>
        <v>0.12775999999999998</v>
      </c>
      <c r="K25" s="145">
        <f t="shared" si="6"/>
        <v>15.758718000000002</v>
      </c>
      <c r="L25" s="136">
        <f>L24/5</f>
        <v>0.12895999999999999</v>
      </c>
      <c r="M25" s="137">
        <f>M24/5</f>
        <v>0.12656000000000001</v>
      </c>
      <c r="N25" s="136">
        <f>N24/5</f>
        <v>0.17705599999999999</v>
      </c>
      <c r="O25" s="137">
        <f>O24/5</f>
        <v>0.17525600000000002</v>
      </c>
    </row>
    <row r="26" spans="1:15" ht="15.75" thickTop="1" x14ac:dyDescent="0.25">
      <c r="A26" s="198">
        <v>42177</v>
      </c>
      <c r="B26" s="130">
        <v>0.16464000000000001</v>
      </c>
      <c r="C26" s="130">
        <v>0.21998000000000001</v>
      </c>
      <c r="D26" s="130">
        <v>0.10831</v>
      </c>
      <c r="E26" s="129">
        <v>141.04</v>
      </c>
      <c r="F26" s="130">
        <v>0.18506</v>
      </c>
      <c r="G26" s="129">
        <v>9.0499999999999997E-2</v>
      </c>
      <c r="H26" s="130">
        <v>0.17057</v>
      </c>
      <c r="I26" s="130">
        <v>8.0500000000000002E-2</v>
      </c>
      <c r="J26" s="130">
        <v>0.1278</v>
      </c>
      <c r="K26" s="130">
        <v>15.70119</v>
      </c>
      <c r="L26" s="131">
        <v>0.129</v>
      </c>
      <c r="M26" s="131">
        <v>0.12659999999999999</v>
      </c>
      <c r="N26" s="131">
        <v>0.16553999999999999</v>
      </c>
      <c r="O26" s="132">
        <v>0.16374</v>
      </c>
    </row>
    <row r="27" spans="1:15" x14ac:dyDescent="0.25">
      <c r="A27" s="198">
        <v>42178</v>
      </c>
      <c r="B27" s="135">
        <v>0.16458999999999999</v>
      </c>
      <c r="C27" s="135">
        <v>0.21965999999999999</v>
      </c>
      <c r="D27" s="135">
        <v>0.11230999999999999</v>
      </c>
      <c r="E27" s="134">
        <v>140.52268000000001</v>
      </c>
      <c r="F27" s="135">
        <v>0.18515999999999999</v>
      </c>
      <c r="G27" s="134">
        <v>9.0340000000000004E-2</v>
      </c>
      <c r="H27" s="135">
        <v>0.17032</v>
      </c>
      <c r="I27" s="135">
        <v>8.0579999999999999E-2</v>
      </c>
      <c r="J27" s="135">
        <v>0.12770000000000001</v>
      </c>
      <c r="K27" s="135">
        <v>15.71285</v>
      </c>
      <c r="L27" s="136">
        <v>0.12889999999999999</v>
      </c>
      <c r="M27" s="136">
        <v>0.1265</v>
      </c>
      <c r="N27" s="136">
        <v>0.16549</v>
      </c>
      <c r="O27" s="137">
        <v>0.16369</v>
      </c>
    </row>
    <row r="28" spans="1:15" x14ac:dyDescent="0.25">
      <c r="A28" s="198">
        <v>42179</v>
      </c>
      <c r="B28" s="135">
        <v>0.1651</v>
      </c>
      <c r="C28" s="135">
        <v>0.22195999999999999</v>
      </c>
      <c r="D28" s="135">
        <v>0.11348</v>
      </c>
      <c r="E28" s="134">
        <v>140.65597</v>
      </c>
      <c r="F28" s="135">
        <v>0.18612000000000001</v>
      </c>
      <c r="G28" s="134">
        <v>9.0509999999999993E-2</v>
      </c>
      <c r="H28" s="135">
        <v>0.17066999999999999</v>
      </c>
      <c r="I28" s="135">
        <v>8.0839999999999995E-2</v>
      </c>
      <c r="J28" s="135">
        <v>0.12740000000000001</v>
      </c>
      <c r="K28" s="135">
        <v>15.772119999999999</v>
      </c>
      <c r="L28" s="136">
        <v>0.12859999999999999</v>
      </c>
      <c r="M28" s="136">
        <v>0.12620000000000001</v>
      </c>
      <c r="N28" s="136">
        <v>0.16600000000000001</v>
      </c>
      <c r="O28" s="137">
        <v>0.16420000000000001</v>
      </c>
    </row>
    <row r="29" spans="1:15" x14ac:dyDescent="0.25">
      <c r="A29" s="198">
        <v>42180</v>
      </c>
      <c r="B29" s="135">
        <v>0.16506999999999999</v>
      </c>
      <c r="C29" s="135">
        <v>0.2263</v>
      </c>
      <c r="D29" s="135">
        <v>0.11383</v>
      </c>
      <c r="E29" s="134">
        <v>141.27991</v>
      </c>
      <c r="F29" s="135">
        <v>0.18523999999999999</v>
      </c>
      <c r="G29" s="134">
        <v>9.0590000000000004E-2</v>
      </c>
      <c r="H29" s="135">
        <v>0.17121</v>
      </c>
      <c r="I29" s="135">
        <v>8.0990000000000006E-2</v>
      </c>
      <c r="J29" s="135">
        <v>0.12740000000000001</v>
      </c>
      <c r="K29" s="135">
        <v>15.812889999999999</v>
      </c>
      <c r="L29" s="136">
        <v>0.12859999999999999</v>
      </c>
      <c r="M29" s="136">
        <v>0.12620000000000001</v>
      </c>
      <c r="N29" s="136">
        <v>0.16597000000000001</v>
      </c>
      <c r="O29" s="137">
        <v>0.16417000000000001</v>
      </c>
    </row>
    <row r="30" spans="1:15" ht="15.75" thickBot="1" x14ac:dyDescent="0.3">
      <c r="A30" s="199">
        <v>42181</v>
      </c>
      <c r="B30" s="140">
        <v>0.16497999999999999</v>
      </c>
      <c r="C30" s="140">
        <v>0.22283</v>
      </c>
      <c r="D30" s="140">
        <v>0.11393</v>
      </c>
      <c r="E30" s="139">
        <v>141.31971999999999</v>
      </c>
      <c r="F30" s="140">
        <v>0.18476000000000001</v>
      </c>
      <c r="G30" s="139">
        <v>9.0690000000000007E-2</v>
      </c>
      <c r="H30" s="140">
        <v>0.17129</v>
      </c>
      <c r="I30" s="140">
        <v>8.1089999999999995E-2</v>
      </c>
      <c r="J30" s="140">
        <v>0.1275</v>
      </c>
      <c r="K30" s="140">
        <v>15.76601</v>
      </c>
      <c r="L30" s="141">
        <v>0.12870000000000001</v>
      </c>
      <c r="M30" s="141">
        <v>0.1263</v>
      </c>
      <c r="N30" s="141">
        <v>0.16588</v>
      </c>
      <c r="O30" s="142">
        <v>0.16408</v>
      </c>
    </row>
    <row r="31" spans="1:15" ht="15.75" thickTop="1" x14ac:dyDescent="0.25">
      <c r="A31" s="143" t="s">
        <v>19</v>
      </c>
      <c r="B31" s="144">
        <f t="shared" ref="B31:O31" si="7">SUM(B26:B30)</f>
        <v>0.82438</v>
      </c>
      <c r="C31" s="145">
        <f t="shared" si="7"/>
        <v>1.11073</v>
      </c>
      <c r="D31" s="144">
        <f t="shared" si="7"/>
        <v>0.56185999999999992</v>
      </c>
      <c r="E31" s="145">
        <f t="shared" si="7"/>
        <v>704.81827999999996</v>
      </c>
      <c r="F31" s="144">
        <f t="shared" si="7"/>
        <v>0.92634000000000005</v>
      </c>
      <c r="G31" s="145">
        <f t="shared" si="7"/>
        <v>0.45262999999999998</v>
      </c>
      <c r="H31" s="144">
        <f t="shared" si="7"/>
        <v>0.85406000000000004</v>
      </c>
      <c r="I31" s="145">
        <f t="shared" si="7"/>
        <v>0.40400000000000003</v>
      </c>
      <c r="J31" s="145">
        <f t="shared" si="7"/>
        <v>0.63779999999999992</v>
      </c>
      <c r="K31" s="144">
        <f t="shared" si="7"/>
        <v>78.765059999999991</v>
      </c>
      <c r="L31" s="136">
        <f t="shared" si="7"/>
        <v>0.64380000000000004</v>
      </c>
      <c r="M31" s="137">
        <f t="shared" si="7"/>
        <v>0.63179999999999992</v>
      </c>
      <c r="N31" s="136">
        <f t="shared" si="7"/>
        <v>0.82888000000000006</v>
      </c>
      <c r="O31" s="137">
        <f t="shared" si="7"/>
        <v>0.81988000000000005</v>
      </c>
    </row>
    <row r="32" spans="1:15" ht="15.75" thickBot="1" x14ac:dyDescent="0.3">
      <c r="A32" s="146" t="s">
        <v>20</v>
      </c>
      <c r="B32" s="147">
        <f t="shared" ref="B32:O32" si="8">B31/5</f>
        <v>0.16487599999999999</v>
      </c>
      <c r="C32" s="148">
        <f t="shared" si="8"/>
        <v>0.22214600000000001</v>
      </c>
      <c r="D32" s="148">
        <f t="shared" si="8"/>
        <v>0.11237199999999999</v>
      </c>
      <c r="E32" s="148">
        <f t="shared" si="8"/>
        <v>140.96365599999999</v>
      </c>
      <c r="F32" s="148">
        <f t="shared" si="8"/>
        <v>0.18526800000000002</v>
      </c>
      <c r="G32" s="148">
        <f t="shared" si="8"/>
        <v>9.0525999999999995E-2</v>
      </c>
      <c r="H32" s="148">
        <f t="shared" si="8"/>
        <v>0.17081200000000002</v>
      </c>
      <c r="I32" s="148">
        <f t="shared" si="8"/>
        <v>8.0800000000000011E-2</v>
      </c>
      <c r="J32" s="148">
        <f t="shared" si="8"/>
        <v>0.12755999999999998</v>
      </c>
      <c r="K32" s="148">
        <f t="shared" si="8"/>
        <v>15.753011999999998</v>
      </c>
      <c r="L32" s="141">
        <f t="shared" si="8"/>
        <v>0.12876000000000001</v>
      </c>
      <c r="M32" s="142">
        <f t="shared" si="8"/>
        <v>0.12635999999999997</v>
      </c>
      <c r="N32" s="141">
        <f t="shared" si="8"/>
        <v>0.16577600000000001</v>
      </c>
      <c r="O32" s="142">
        <f t="shared" si="8"/>
        <v>0.16397600000000001</v>
      </c>
    </row>
    <row r="33" spans="1:15" ht="15.75" thickTop="1" x14ac:dyDescent="0.25">
      <c r="A33" s="143">
        <v>42184</v>
      </c>
      <c r="B33" s="200">
        <v>0.16608000000000001</v>
      </c>
      <c r="C33" s="200">
        <v>0.22461999999999999</v>
      </c>
      <c r="D33" s="200">
        <v>0.11484</v>
      </c>
      <c r="E33" s="201">
        <v>141.63784999999999</v>
      </c>
      <c r="F33" s="200">
        <v>0.18612999999999999</v>
      </c>
      <c r="G33" s="201">
        <v>9.0209999999999999E-2</v>
      </c>
      <c r="H33" s="200">
        <v>0.17165</v>
      </c>
      <c r="I33" s="201">
        <v>8.0829999999999999E-2</v>
      </c>
      <c r="J33" s="201">
        <v>0.12690000000000001</v>
      </c>
      <c r="K33" s="200">
        <v>15.60759</v>
      </c>
      <c r="L33" s="136">
        <v>0.12809999999999999</v>
      </c>
      <c r="M33" s="137">
        <v>0.12570000000000001</v>
      </c>
      <c r="N33" s="136">
        <v>0.16697999999999999</v>
      </c>
      <c r="O33" s="137">
        <v>0.16517999999999999</v>
      </c>
    </row>
    <row r="34" spans="1:15" x14ac:dyDescent="0.25">
      <c r="A34" s="143">
        <v>42185</v>
      </c>
      <c r="B34" s="200">
        <v>0.16578000000000001</v>
      </c>
      <c r="C34" s="200">
        <v>0.2218</v>
      </c>
      <c r="D34" s="200">
        <v>0.1134</v>
      </c>
      <c r="E34" s="201">
        <v>142.89553000000001</v>
      </c>
      <c r="F34" s="200">
        <v>0.18562000000000001</v>
      </c>
      <c r="G34" s="201">
        <v>9.0649999999999994E-2</v>
      </c>
      <c r="H34" s="200">
        <v>0.17132</v>
      </c>
      <c r="I34" s="201">
        <v>8.0820000000000003E-2</v>
      </c>
      <c r="J34" s="201">
        <v>0.12720000000000001</v>
      </c>
      <c r="K34" s="200">
        <v>15.59043</v>
      </c>
      <c r="L34" s="136">
        <v>0.12839999999999999</v>
      </c>
      <c r="M34" s="137">
        <v>0.126</v>
      </c>
      <c r="N34" s="136">
        <v>0.16667999999999999</v>
      </c>
      <c r="O34" s="137">
        <v>0.16488</v>
      </c>
    </row>
    <row r="35" spans="1:15" x14ac:dyDescent="0.25">
      <c r="A35" s="151"/>
      <c r="B35" s="134"/>
      <c r="C35" s="186"/>
      <c r="D35" s="134"/>
      <c r="E35" s="153" t="s">
        <v>22</v>
      </c>
      <c r="F35" s="134"/>
      <c r="G35" s="135"/>
      <c r="H35" s="134"/>
      <c r="I35" s="135"/>
      <c r="J35" s="135"/>
      <c r="K35" s="134"/>
      <c r="L35" s="136"/>
      <c r="M35" s="137"/>
      <c r="N35" s="136"/>
      <c r="O35" s="137"/>
    </row>
    <row r="36" spans="1:15" ht="15.75" thickBot="1" x14ac:dyDescent="0.3">
      <c r="A36" s="154"/>
      <c r="B36" s="155"/>
      <c r="C36" s="156"/>
      <c r="D36" s="155"/>
      <c r="E36" s="156"/>
      <c r="F36" s="155"/>
      <c r="G36" s="156"/>
      <c r="H36" s="155"/>
      <c r="I36" s="156"/>
      <c r="J36" s="156"/>
      <c r="K36" s="155"/>
      <c r="L36" s="157"/>
      <c r="M36" s="158"/>
      <c r="N36" s="157"/>
      <c r="O36" s="158"/>
    </row>
    <row r="37" spans="1:15" x14ac:dyDescent="0.25">
      <c r="A37" s="159" t="s">
        <v>23</v>
      </c>
      <c r="B37" s="160">
        <f>SUM(B6:B10,B13:B16,B19:B23,B26:B30,B33:B34)</f>
        <v>3.47194</v>
      </c>
      <c r="C37" s="161">
        <f>SUM(C6:C10,C13:C16,C19:C23,C26:C30,C33:C34)</f>
        <v>4.6742599999999994</v>
      </c>
      <c r="D37" s="161">
        <f t="shared" ref="D37:K37" si="9">SUM(D6:D10,D13:D16,D19:D23,D26:D30,D33:D34)</f>
        <v>2.3837899999999999</v>
      </c>
      <c r="E37" s="161">
        <f t="shared" si="9"/>
        <v>2977.8479900000002</v>
      </c>
      <c r="F37" s="161">
        <f t="shared" si="9"/>
        <v>3.8156799999999995</v>
      </c>
      <c r="G37" s="161">
        <f t="shared" si="9"/>
        <v>1.8970100000000001</v>
      </c>
      <c r="H37" s="161">
        <f t="shared" si="9"/>
        <v>3.6021199999999998</v>
      </c>
      <c r="I37" s="161">
        <f t="shared" si="9"/>
        <v>1.6695800000000003</v>
      </c>
      <c r="J37" s="161">
        <f t="shared" si="9"/>
        <v>2.6768000000000001</v>
      </c>
      <c r="K37" s="161">
        <f t="shared" si="9"/>
        <v>331.31258000000003</v>
      </c>
      <c r="L37" s="136">
        <f>SUM(L6:L10,L13:L16,L19:L23,L26:L30,L33:L34)</f>
        <v>2.702</v>
      </c>
      <c r="M37" s="136">
        <f t="shared" ref="M37:O37" si="10">SUM(M6:M10,M13:M16,M19:M23,M26:M30,M33:M34)</f>
        <v>2.6516000000000002</v>
      </c>
      <c r="N37" s="136">
        <f t="shared" si="10"/>
        <v>3.5479599999999998</v>
      </c>
      <c r="O37" s="136">
        <f t="shared" si="10"/>
        <v>3.5101599999999995</v>
      </c>
    </row>
    <row r="38" spans="1:15" x14ac:dyDescent="0.25">
      <c r="A38" s="159" t="s">
        <v>24</v>
      </c>
      <c r="B38" s="160">
        <f>B37/21</f>
        <v>0.16533047619047619</v>
      </c>
      <c r="C38" s="163">
        <f>C37/21</f>
        <v>0.22258380952380949</v>
      </c>
      <c r="D38" s="163">
        <f t="shared" ref="D38:K38" si="11">D37/21</f>
        <v>0.11351380952380952</v>
      </c>
      <c r="E38" s="163">
        <f t="shared" si="11"/>
        <v>141.80228523809524</v>
      </c>
      <c r="F38" s="163">
        <f t="shared" si="11"/>
        <v>0.18169904761904759</v>
      </c>
      <c r="G38" s="163">
        <f t="shared" si="11"/>
        <v>9.0333809523809525E-2</v>
      </c>
      <c r="H38" s="163">
        <f t="shared" si="11"/>
        <v>0.1715295238095238</v>
      </c>
      <c r="I38" s="163">
        <f t="shared" si="11"/>
        <v>7.9503809523809532E-2</v>
      </c>
      <c r="J38" s="163">
        <f t="shared" si="11"/>
        <v>0.12746666666666667</v>
      </c>
      <c r="K38" s="163">
        <f t="shared" si="11"/>
        <v>15.776789523809525</v>
      </c>
      <c r="L38" s="136">
        <f>L37/21</f>
        <v>0.12866666666666665</v>
      </c>
      <c r="M38" s="136">
        <f t="shared" ref="M38:O38" si="12">M37/21</f>
        <v>0.12626666666666667</v>
      </c>
      <c r="N38" s="136">
        <f t="shared" si="12"/>
        <v>0.16895047619047618</v>
      </c>
      <c r="O38" s="136">
        <f t="shared" si="12"/>
        <v>0.16715047619047615</v>
      </c>
    </row>
    <row r="39" spans="1:15" x14ac:dyDescent="0.25">
      <c r="A39" s="159" t="s">
        <v>25</v>
      </c>
      <c r="B39" s="160">
        <f>1/B38</f>
        <v>6.0484916213989868</v>
      </c>
      <c r="C39" s="163">
        <f>1/C38</f>
        <v>4.4926897519607385</v>
      </c>
      <c r="D39" s="160">
        <f>1/D38</f>
        <v>8.8095008369025809</v>
      </c>
      <c r="E39" s="163">
        <f>1000/E38</f>
        <v>7.0520725270466205</v>
      </c>
      <c r="F39" s="163">
        <f t="shared" ref="F39:J39" si="13">1/F38</f>
        <v>5.5036061724253615</v>
      </c>
      <c r="G39" s="160">
        <f t="shared" si="13"/>
        <v>11.070052345533234</v>
      </c>
      <c r="H39" s="163">
        <f t="shared" si="13"/>
        <v>5.8299001698999477</v>
      </c>
      <c r="I39" s="160">
        <f t="shared" si="13"/>
        <v>12.578013632170963</v>
      </c>
      <c r="J39" s="163">
        <f t="shared" si="13"/>
        <v>7.8451882845188283</v>
      </c>
      <c r="K39" s="163">
        <f>100/K38</f>
        <v>6.3384251814404386</v>
      </c>
      <c r="L39" s="136">
        <f>1/L38</f>
        <v>7.772020725388602</v>
      </c>
      <c r="M39" s="136">
        <f t="shared" ref="M39:O39" si="14">1/M38</f>
        <v>7.9197465681098205</v>
      </c>
      <c r="N39" s="136">
        <f t="shared" si="14"/>
        <v>5.9188942378155343</v>
      </c>
      <c r="O39" s="136">
        <f t="shared" si="14"/>
        <v>5.9826332702782796</v>
      </c>
    </row>
    <row r="40" spans="1:15" ht="15.75" thickBot="1" x14ac:dyDescent="0.3">
      <c r="A40" s="165"/>
      <c r="B40" s="166"/>
      <c r="C40" s="167"/>
      <c r="D40" s="166"/>
      <c r="E40" s="167"/>
      <c r="F40" s="167"/>
      <c r="G40" s="166"/>
      <c r="H40" s="167"/>
      <c r="I40" s="166"/>
      <c r="J40" s="167"/>
      <c r="K40" s="166"/>
      <c r="L40" s="157"/>
      <c r="M40" s="158"/>
      <c r="N40" s="157"/>
      <c r="O40" s="158"/>
    </row>
    <row r="41" spans="1:15" x14ac:dyDescent="0.25">
      <c r="A41" s="19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/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52" t="s">
        <v>31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67" t="s">
        <v>28</v>
      </c>
      <c r="M3" s="68"/>
      <c r="N3" s="68"/>
      <c r="O3" s="69"/>
    </row>
    <row r="4" spans="1:15" ht="15.75" thickBot="1" x14ac:dyDescent="0.3">
      <c r="A4" s="54"/>
      <c r="B4" s="55"/>
      <c r="C4" s="54"/>
      <c r="D4" s="55"/>
      <c r="E4" s="54"/>
      <c r="F4" s="55"/>
      <c r="G4" s="54"/>
      <c r="H4" s="55"/>
      <c r="I4" s="54"/>
      <c r="J4" s="54"/>
      <c r="K4" s="55"/>
      <c r="L4" s="10" t="s">
        <v>2</v>
      </c>
      <c r="M4" s="11"/>
      <c r="N4" s="10" t="s">
        <v>3</v>
      </c>
      <c r="O4" s="12"/>
    </row>
    <row r="5" spans="1:15" ht="15.75" thickBot="1" x14ac:dyDescent="0.3">
      <c r="A5" s="56" t="s">
        <v>4</v>
      </c>
      <c r="B5" s="57" t="s">
        <v>5</v>
      </c>
      <c r="C5" s="56" t="s">
        <v>6</v>
      </c>
      <c r="D5" s="57" t="s">
        <v>7</v>
      </c>
      <c r="E5" s="56" t="s">
        <v>8</v>
      </c>
      <c r="F5" s="57" t="s">
        <v>9</v>
      </c>
      <c r="G5" s="56" t="s">
        <v>10</v>
      </c>
      <c r="H5" s="57" t="s">
        <v>11</v>
      </c>
      <c r="I5" s="56" t="s">
        <v>12</v>
      </c>
      <c r="J5" s="56" t="s">
        <v>13</v>
      </c>
      <c r="K5" s="57" t="s">
        <v>14</v>
      </c>
      <c r="L5" s="15" t="s">
        <v>15</v>
      </c>
      <c r="M5" s="16" t="s">
        <v>16</v>
      </c>
      <c r="N5" s="15" t="s">
        <v>17</v>
      </c>
      <c r="O5" s="16" t="s">
        <v>18</v>
      </c>
    </row>
    <row r="6" spans="1:15" x14ac:dyDescent="0.25">
      <c r="A6" s="58">
        <v>42186</v>
      </c>
      <c r="B6" s="32">
        <v>0.16531000000000001</v>
      </c>
      <c r="C6" s="33">
        <v>0.22348999999999999</v>
      </c>
      <c r="D6" s="32">
        <v>0.11427</v>
      </c>
      <c r="E6" s="33">
        <v>142.31440000000001</v>
      </c>
      <c r="F6" s="32">
        <v>0.18812000000000001</v>
      </c>
      <c r="G6" s="33">
        <v>9.0509999999999993E-2</v>
      </c>
      <c r="H6" s="32">
        <v>0.17144000000000001</v>
      </c>
      <c r="I6" s="33">
        <v>8.1019999999999995E-2</v>
      </c>
      <c r="J6" s="33">
        <v>0.1273</v>
      </c>
      <c r="K6" s="32">
        <v>15.59027</v>
      </c>
      <c r="L6" s="34">
        <v>0.1285</v>
      </c>
      <c r="M6" s="35">
        <v>0.12609999999999999</v>
      </c>
      <c r="N6" s="34">
        <v>0.16621</v>
      </c>
      <c r="O6" s="35">
        <v>0.16441</v>
      </c>
    </row>
    <row r="7" spans="1:15" x14ac:dyDescent="0.25">
      <c r="A7" s="58">
        <v>42187</v>
      </c>
      <c r="B7" s="32">
        <v>0.16542999999999999</v>
      </c>
      <c r="C7" s="33">
        <v>0.22384999999999999</v>
      </c>
      <c r="D7" s="32">
        <v>0.11445</v>
      </c>
      <c r="E7" s="33">
        <v>142.30735999999999</v>
      </c>
      <c r="F7" s="32">
        <v>0.18772</v>
      </c>
      <c r="G7" s="33">
        <v>9.64E-2</v>
      </c>
      <c r="H7" s="32">
        <v>0.17158000000000001</v>
      </c>
      <c r="I7" s="33">
        <v>8.1189999999999998E-2</v>
      </c>
      <c r="J7" s="33">
        <v>0.12709999999999999</v>
      </c>
      <c r="K7" s="32">
        <v>15.61312</v>
      </c>
      <c r="L7" s="34">
        <v>0.1283</v>
      </c>
      <c r="M7" s="35">
        <v>0.12590000000000001</v>
      </c>
      <c r="N7" s="34">
        <v>0.16633000000000001</v>
      </c>
      <c r="O7" s="35">
        <v>0.16453000000000001</v>
      </c>
    </row>
    <row r="8" spans="1:15" ht="15.75" thickBot="1" x14ac:dyDescent="0.3">
      <c r="A8" s="59">
        <v>42188</v>
      </c>
      <c r="B8" s="18">
        <v>0.16608999999999999</v>
      </c>
      <c r="C8" s="19">
        <v>0.22381999999999999</v>
      </c>
      <c r="D8" s="18">
        <v>0.11444</v>
      </c>
      <c r="E8" s="19">
        <v>142.28925000000001</v>
      </c>
      <c r="F8" s="18">
        <v>0.18867</v>
      </c>
      <c r="G8" s="19">
        <v>9.6199999999999994E-2</v>
      </c>
      <c r="H8" s="18">
        <v>0.17091000000000001</v>
      </c>
      <c r="I8" s="19">
        <v>8.1240000000000007E-2</v>
      </c>
      <c r="J8" s="19">
        <v>0.1268</v>
      </c>
      <c r="K8" s="18">
        <v>15.60575</v>
      </c>
      <c r="L8" s="20">
        <v>0.128</v>
      </c>
      <c r="M8" s="21">
        <v>0.12559999999999999</v>
      </c>
      <c r="N8" s="20">
        <v>0.16699</v>
      </c>
      <c r="O8" s="21">
        <v>0.16519</v>
      </c>
    </row>
    <row r="9" spans="1:15" ht="15.75" thickTop="1" x14ac:dyDescent="0.25">
      <c r="A9" s="60" t="s">
        <v>19</v>
      </c>
      <c r="B9" s="23">
        <f t="shared" ref="B9:O9" si="0">SUM(B6:B8)</f>
        <v>0.49682999999999999</v>
      </c>
      <c r="C9" s="24">
        <f t="shared" si="0"/>
        <v>0.67115999999999998</v>
      </c>
      <c r="D9" s="23">
        <f t="shared" si="0"/>
        <v>0.34315999999999997</v>
      </c>
      <c r="E9" s="24">
        <f t="shared" si="0"/>
        <v>426.91101000000003</v>
      </c>
      <c r="F9" s="23">
        <f t="shared" si="0"/>
        <v>0.56451000000000007</v>
      </c>
      <c r="G9" s="24">
        <f t="shared" si="0"/>
        <v>0.28310999999999997</v>
      </c>
      <c r="H9" s="23">
        <f t="shared" si="0"/>
        <v>0.51393</v>
      </c>
      <c r="I9" s="24">
        <f t="shared" si="0"/>
        <v>0.24345</v>
      </c>
      <c r="J9" s="24">
        <f t="shared" si="0"/>
        <v>0.38119999999999998</v>
      </c>
      <c r="K9" s="23">
        <f t="shared" si="0"/>
        <v>46.809139999999999</v>
      </c>
      <c r="L9" s="34">
        <f t="shared" si="0"/>
        <v>0.38480000000000003</v>
      </c>
      <c r="M9" s="35">
        <f t="shared" si="0"/>
        <v>0.37759999999999999</v>
      </c>
      <c r="N9" s="34">
        <f t="shared" si="0"/>
        <v>0.49953000000000003</v>
      </c>
      <c r="O9" s="35">
        <f t="shared" si="0"/>
        <v>0.49413000000000001</v>
      </c>
    </row>
    <row r="10" spans="1:15" ht="15.75" thickBot="1" x14ac:dyDescent="0.3">
      <c r="A10" s="61" t="s">
        <v>20</v>
      </c>
      <c r="B10" s="28">
        <f>B9/3</f>
        <v>0.16561000000000001</v>
      </c>
      <c r="C10" s="29">
        <f>C9/3</f>
        <v>0.22372</v>
      </c>
      <c r="D10" s="29">
        <f t="shared" ref="D10:K10" si="1">D9/3</f>
        <v>0.11438666666666665</v>
      </c>
      <c r="E10" s="29">
        <f t="shared" si="1"/>
        <v>142.30367000000001</v>
      </c>
      <c r="F10" s="29">
        <f t="shared" si="1"/>
        <v>0.18817000000000003</v>
      </c>
      <c r="G10" s="29">
        <f t="shared" si="1"/>
        <v>9.4369999999999996E-2</v>
      </c>
      <c r="H10" s="29">
        <f t="shared" si="1"/>
        <v>0.17130999999999999</v>
      </c>
      <c r="I10" s="29">
        <f t="shared" si="1"/>
        <v>8.115E-2</v>
      </c>
      <c r="J10" s="29">
        <f t="shared" si="1"/>
        <v>0.12706666666666666</v>
      </c>
      <c r="K10" s="29">
        <f t="shared" si="1"/>
        <v>15.603046666666666</v>
      </c>
      <c r="L10" s="20">
        <f>L9/3</f>
        <v>0.12826666666666667</v>
      </c>
      <c r="M10" s="20">
        <f t="shared" ref="M10:N10" si="2">M9/3</f>
        <v>0.12586666666666665</v>
      </c>
      <c r="N10" s="20">
        <f t="shared" si="2"/>
        <v>0.16651000000000002</v>
      </c>
      <c r="O10" s="21">
        <f>O9/3</f>
        <v>0.16471</v>
      </c>
    </row>
    <row r="11" spans="1:15" ht="15.75" thickTop="1" x14ac:dyDescent="0.25">
      <c r="A11" s="58">
        <v>42191</v>
      </c>
      <c r="B11" s="32">
        <v>0.16807</v>
      </c>
      <c r="C11" s="33">
        <v>0.22336</v>
      </c>
      <c r="D11" s="32">
        <v>0.1142</v>
      </c>
      <c r="E11" s="33">
        <v>140.86100999999999</v>
      </c>
      <c r="F11" s="32">
        <v>0.18873999999999999</v>
      </c>
      <c r="G11" s="33">
        <v>9.0359999999999996E-2</v>
      </c>
      <c r="H11" s="32">
        <v>0.16977999999999999</v>
      </c>
      <c r="I11" s="33">
        <v>8.0920000000000006E-2</v>
      </c>
      <c r="J11" s="33">
        <v>0.12590000000000001</v>
      </c>
      <c r="K11" s="32">
        <v>15.376010000000001</v>
      </c>
      <c r="L11" s="34">
        <v>0.12709999999999999</v>
      </c>
      <c r="M11" s="35">
        <v>0.12470000000000001</v>
      </c>
      <c r="N11" s="34">
        <v>0.16897000000000001</v>
      </c>
      <c r="O11" s="35">
        <v>0.16717000000000001</v>
      </c>
    </row>
    <row r="12" spans="1:15" x14ac:dyDescent="0.25">
      <c r="A12" s="58">
        <v>42193</v>
      </c>
      <c r="B12" s="32">
        <v>0.16861000000000001</v>
      </c>
      <c r="C12" s="33">
        <v>0.2243</v>
      </c>
      <c r="D12" s="32">
        <v>0.11423999999999999</v>
      </c>
      <c r="E12" s="33">
        <v>141.84324000000001</v>
      </c>
      <c r="F12" s="32">
        <v>0.18867</v>
      </c>
      <c r="G12" s="33">
        <v>8.9969999999999994E-2</v>
      </c>
      <c r="H12" s="32">
        <v>0.17002999999999999</v>
      </c>
      <c r="I12" s="33">
        <v>8.1229999999999997E-2</v>
      </c>
      <c r="J12" s="33">
        <v>0.1255</v>
      </c>
      <c r="K12" s="32">
        <v>15.364179999999999</v>
      </c>
      <c r="L12" s="34">
        <v>0.12670000000000001</v>
      </c>
      <c r="M12" s="35">
        <v>0.12429999999999999</v>
      </c>
      <c r="N12" s="34">
        <v>0.16950000000000001</v>
      </c>
      <c r="O12" s="35">
        <v>0.16771</v>
      </c>
    </row>
    <row r="13" spans="1:15" x14ac:dyDescent="0.25">
      <c r="A13" s="58">
        <v>42194</v>
      </c>
      <c r="B13" s="32">
        <v>0.16905000000000001</v>
      </c>
      <c r="C13" s="33">
        <v>0.22181999999999999</v>
      </c>
      <c r="D13" s="32">
        <v>0.11342000000000001</v>
      </c>
      <c r="E13" s="33">
        <v>142.63606999999999</v>
      </c>
      <c r="F13" s="32">
        <v>0.18659999999999999</v>
      </c>
      <c r="G13" s="33">
        <v>8.9980000000000004E-2</v>
      </c>
      <c r="H13" s="32">
        <v>0.1696</v>
      </c>
      <c r="I13" s="33">
        <v>8.1780000000000005E-2</v>
      </c>
      <c r="J13" s="33">
        <v>0.12559999999999999</v>
      </c>
      <c r="K13" s="32">
        <v>15.191319999999999</v>
      </c>
      <c r="L13" s="34">
        <v>0.1268</v>
      </c>
      <c r="M13" s="35">
        <v>0.1244</v>
      </c>
      <c r="N13" s="34">
        <v>0.16994999999999999</v>
      </c>
      <c r="O13" s="35">
        <v>0.16814999999999999</v>
      </c>
    </row>
    <row r="14" spans="1:15" ht="15.75" thickBot="1" x14ac:dyDescent="0.3">
      <c r="A14" s="59">
        <v>42195</v>
      </c>
      <c r="B14" s="18">
        <v>0.16883999999999999</v>
      </c>
      <c r="C14" s="19">
        <v>0.22272</v>
      </c>
      <c r="D14" s="18">
        <v>0.11387</v>
      </c>
      <c r="E14" s="19">
        <v>142.63273000000001</v>
      </c>
      <c r="F14" s="18">
        <v>0.18645</v>
      </c>
      <c r="G14" s="19">
        <v>8.9950000000000002E-2</v>
      </c>
      <c r="H14" s="18">
        <v>0.16969999999999999</v>
      </c>
      <c r="I14" s="19">
        <v>8.1720000000000001E-2</v>
      </c>
      <c r="J14" s="19">
        <v>0.12570000000000001</v>
      </c>
      <c r="K14" s="18">
        <v>15.2537</v>
      </c>
      <c r="L14" s="20">
        <v>0.12690000000000001</v>
      </c>
      <c r="M14" s="21">
        <v>0.125</v>
      </c>
      <c r="N14" s="20">
        <v>0.16974</v>
      </c>
      <c r="O14" s="21">
        <v>0.16794000000000001</v>
      </c>
    </row>
    <row r="15" spans="1:15" ht="15.75" thickTop="1" x14ac:dyDescent="0.25">
      <c r="A15" s="60" t="s">
        <v>19</v>
      </c>
      <c r="B15" s="23">
        <f t="shared" ref="B15:O15" si="3">SUM(B11:B14)</f>
        <v>0.67457</v>
      </c>
      <c r="C15" s="24">
        <f t="shared" si="3"/>
        <v>0.89219999999999999</v>
      </c>
      <c r="D15" s="23">
        <f t="shared" si="3"/>
        <v>0.45572999999999997</v>
      </c>
      <c r="E15" s="24">
        <f t="shared" si="3"/>
        <v>567.97305000000006</v>
      </c>
      <c r="F15" s="23">
        <f t="shared" si="3"/>
        <v>0.75046000000000002</v>
      </c>
      <c r="G15" s="24">
        <f t="shared" si="3"/>
        <v>0.36026000000000002</v>
      </c>
      <c r="H15" s="23">
        <f t="shared" si="3"/>
        <v>0.67910999999999988</v>
      </c>
      <c r="I15" s="24">
        <f t="shared" si="3"/>
        <v>0.32565000000000005</v>
      </c>
      <c r="J15" s="24">
        <f t="shared" si="3"/>
        <v>0.50270000000000004</v>
      </c>
      <c r="K15" s="23">
        <f t="shared" si="3"/>
        <v>61.185209999999998</v>
      </c>
      <c r="L15" s="34">
        <f t="shared" si="3"/>
        <v>0.50750000000000006</v>
      </c>
      <c r="M15" s="35">
        <f t="shared" si="3"/>
        <v>0.49840000000000001</v>
      </c>
      <c r="N15" s="34">
        <f t="shared" si="3"/>
        <v>0.6781600000000001</v>
      </c>
      <c r="O15" s="35">
        <f t="shared" si="3"/>
        <v>0.67096999999999996</v>
      </c>
    </row>
    <row r="16" spans="1:15" ht="15.75" thickBot="1" x14ac:dyDescent="0.3">
      <c r="A16" s="61" t="s">
        <v>20</v>
      </c>
      <c r="B16" s="28">
        <f>B15/4</f>
        <v>0.1686425</v>
      </c>
      <c r="C16" s="29">
        <f>C15/4</f>
        <v>0.22305</v>
      </c>
      <c r="D16" s="29">
        <f t="shared" ref="D16:K16" si="4">D15/4</f>
        <v>0.11393249999999999</v>
      </c>
      <c r="E16" s="29">
        <f t="shared" si="4"/>
        <v>141.99326250000001</v>
      </c>
      <c r="F16" s="29">
        <f t="shared" si="4"/>
        <v>0.187615</v>
      </c>
      <c r="G16" s="29">
        <f t="shared" si="4"/>
        <v>9.0065000000000006E-2</v>
      </c>
      <c r="H16" s="29">
        <f t="shared" si="4"/>
        <v>0.16977749999999997</v>
      </c>
      <c r="I16" s="29">
        <f t="shared" si="4"/>
        <v>8.1412500000000013E-2</v>
      </c>
      <c r="J16" s="29">
        <f t="shared" si="4"/>
        <v>0.12567500000000001</v>
      </c>
      <c r="K16" s="29">
        <f t="shared" si="4"/>
        <v>15.296302499999999</v>
      </c>
      <c r="L16" s="20">
        <f>L15/4</f>
        <v>0.12687500000000002</v>
      </c>
      <c r="M16" s="21">
        <f>M15/4</f>
        <v>0.1246</v>
      </c>
      <c r="N16" s="21">
        <f t="shared" ref="N16:O16" si="5">N15/4</f>
        <v>0.16954000000000002</v>
      </c>
      <c r="O16" s="21">
        <f t="shared" si="5"/>
        <v>0.16774249999999999</v>
      </c>
    </row>
    <row r="17" spans="1:15" ht="15" customHeight="1" thickTop="1" x14ac:dyDescent="0.25">
      <c r="A17" s="58">
        <v>42198</v>
      </c>
      <c r="B17" s="32">
        <v>0.16944000000000001</v>
      </c>
      <c r="C17" s="33">
        <v>0.22105</v>
      </c>
      <c r="D17" s="32">
        <v>0.11302</v>
      </c>
      <c r="E17" s="33">
        <v>141.80647999999999</v>
      </c>
      <c r="F17" s="32">
        <v>0.18739</v>
      </c>
      <c r="G17" s="33">
        <v>8.9410000000000003E-2</v>
      </c>
      <c r="H17" s="32">
        <v>0.16974</v>
      </c>
      <c r="I17" s="33">
        <v>8.1030000000000005E-2</v>
      </c>
      <c r="J17" s="33">
        <v>0.12559999999999999</v>
      </c>
      <c r="K17" s="32">
        <v>15.36214</v>
      </c>
      <c r="L17" s="34">
        <v>0.1268</v>
      </c>
      <c r="M17" s="35">
        <v>0.1244</v>
      </c>
      <c r="N17" s="34">
        <v>0.17033999999999999</v>
      </c>
      <c r="O17" s="35">
        <v>0.16854</v>
      </c>
    </row>
    <row r="18" spans="1:15" x14ac:dyDescent="0.25">
      <c r="A18" s="58">
        <v>42199</v>
      </c>
      <c r="B18" s="32">
        <v>0.16928000000000001</v>
      </c>
      <c r="C18" s="33">
        <v>0.22277</v>
      </c>
      <c r="D18" s="32">
        <v>0.1139</v>
      </c>
      <c r="E18" s="33">
        <v>141.82174000000001</v>
      </c>
      <c r="F18" s="32">
        <v>0.18719</v>
      </c>
      <c r="G18" s="33">
        <v>8.9569999999999997E-2</v>
      </c>
      <c r="H18" s="32">
        <v>0.17005000000000001</v>
      </c>
      <c r="I18" s="33">
        <v>8.0860000000000001E-2</v>
      </c>
      <c r="J18" s="33">
        <v>0.12529999999999999</v>
      </c>
      <c r="K18" s="32">
        <v>15.46625</v>
      </c>
      <c r="L18" s="34">
        <v>0.1265</v>
      </c>
      <c r="M18" s="35">
        <v>0.1241</v>
      </c>
      <c r="N18" s="34">
        <v>0.17018</v>
      </c>
      <c r="O18" s="35">
        <v>0.16838</v>
      </c>
    </row>
    <row r="19" spans="1:15" x14ac:dyDescent="0.25">
      <c r="A19" s="58">
        <v>42200</v>
      </c>
      <c r="B19" s="32">
        <v>0.16869000000000001</v>
      </c>
      <c r="C19" s="33">
        <v>0.22334999999999999</v>
      </c>
      <c r="D19" s="32">
        <v>0.1142</v>
      </c>
      <c r="E19" s="33">
        <v>143.26169999999999</v>
      </c>
      <c r="F19" s="32">
        <v>0.18726000000000001</v>
      </c>
      <c r="G19" s="33">
        <v>8.9969999999999994E-2</v>
      </c>
      <c r="H19" s="32">
        <v>0.1711</v>
      </c>
      <c r="I19" s="33">
        <v>8.0479999999999996E-2</v>
      </c>
      <c r="J19" s="33">
        <v>0.12570000000000001</v>
      </c>
      <c r="K19" s="32">
        <v>15.512320000000001</v>
      </c>
      <c r="L19" s="34">
        <v>0.12690000000000001</v>
      </c>
      <c r="M19" s="35">
        <v>0.1245</v>
      </c>
      <c r="N19" s="34">
        <v>0.17199999999999999</v>
      </c>
      <c r="O19" s="35">
        <v>0.17019999999999999</v>
      </c>
    </row>
    <row r="20" spans="1:15" x14ac:dyDescent="0.25">
      <c r="A20" s="58">
        <v>42201</v>
      </c>
      <c r="B20" s="32">
        <v>0.16958000000000001</v>
      </c>
      <c r="C20" s="33">
        <v>0.22358</v>
      </c>
      <c r="D20" s="32">
        <v>0.11430999999999999</v>
      </c>
      <c r="E20" s="33">
        <v>143.06995000000001</v>
      </c>
      <c r="F20" s="32">
        <v>0.18984999999999999</v>
      </c>
      <c r="G20" s="33">
        <v>8.9580000000000007E-2</v>
      </c>
      <c r="H20" s="32">
        <v>0.17101</v>
      </c>
      <c r="I20" s="33">
        <v>8.0089999999999995E-2</v>
      </c>
      <c r="J20" s="33">
        <v>0.12520000000000001</v>
      </c>
      <c r="K20" s="32">
        <v>15.499599999999999</v>
      </c>
      <c r="L20" s="34">
        <v>0.12640000000000001</v>
      </c>
      <c r="M20" s="35">
        <v>0.124</v>
      </c>
      <c r="N20" s="34">
        <v>0.17047999999999999</v>
      </c>
      <c r="O20" s="35">
        <v>0.16868</v>
      </c>
    </row>
    <row r="21" spans="1:15" ht="15.75" thickBot="1" x14ac:dyDescent="0.3">
      <c r="A21" s="59">
        <v>42202</v>
      </c>
      <c r="B21" s="18">
        <v>0.16896</v>
      </c>
      <c r="C21" s="19">
        <v>0.22495999999999999</v>
      </c>
      <c r="D21" s="18">
        <v>0.11502</v>
      </c>
      <c r="E21" s="19">
        <v>143.62365</v>
      </c>
      <c r="F21" s="18">
        <v>0.19220000000000001</v>
      </c>
      <c r="G21" s="19">
        <v>8.9980000000000004E-2</v>
      </c>
      <c r="H21" s="18">
        <v>0.17105999999999999</v>
      </c>
      <c r="I21" s="19">
        <v>8.0229999999999996E-2</v>
      </c>
      <c r="J21" s="19">
        <v>0.12520000000000001</v>
      </c>
      <c r="K21" s="18">
        <v>15.53889</v>
      </c>
      <c r="L21" s="20">
        <v>0.12640000000000001</v>
      </c>
      <c r="M21" s="21">
        <v>0.124</v>
      </c>
      <c r="N21" s="20">
        <v>0.16986000000000001</v>
      </c>
      <c r="O21" s="21">
        <v>0.16805999999999999</v>
      </c>
    </row>
    <row r="22" spans="1:15" ht="15.75" thickTop="1" x14ac:dyDescent="0.25">
      <c r="A22" s="60" t="s">
        <v>19</v>
      </c>
      <c r="B22" s="23">
        <f t="shared" ref="B22:O22" si="6">SUM(B17:B21)</f>
        <v>0.84594999999999998</v>
      </c>
      <c r="C22" s="24">
        <f t="shared" si="6"/>
        <v>1.11571</v>
      </c>
      <c r="D22" s="23">
        <f t="shared" si="6"/>
        <v>0.57045000000000001</v>
      </c>
      <c r="E22" s="24">
        <f t="shared" si="6"/>
        <v>713.58351999999991</v>
      </c>
      <c r="F22" s="23">
        <f t="shared" si="6"/>
        <v>0.94389000000000001</v>
      </c>
      <c r="G22" s="24">
        <f t="shared" si="6"/>
        <v>0.44851000000000002</v>
      </c>
      <c r="H22" s="23">
        <f t="shared" si="6"/>
        <v>0.85296000000000005</v>
      </c>
      <c r="I22" s="24">
        <f t="shared" si="6"/>
        <v>0.40268999999999999</v>
      </c>
      <c r="J22" s="24">
        <f t="shared" si="6"/>
        <v>0.627</v>
      </c>
      <c r="K22" s="23">
        <f t="shared" si="6"/>
        <v>77.379199999999997</v>
      </c>
      <c r="L22" s="34">
        <f t="shared" si="6"/>
        <v>0.63300000000000001</v>
      </c>
      <c r="M22" s="35">
        <f t="shared" si="6"/>
        <v>0.621</v>
      </c>
      <c r="N22" s="34">
        <f t="shared" si="6"/>
        <v>0.85285999999999995</v>
      </c>
      <c r="O22" s="35">
        <f t="shared" si="6"/>
        <v>0.84385999999999994</v>
      </c>
    </row>
    <row r="23" spans="1:15" ht="15.75" thickBot="1" x14ac:dyDescent="0.3">
      <c r="A23" s="61" t="s">
        <v>20</v>
      </c>
      <c r="B23" s="28">
        <f>B22/5</f>
        <v>0.16919000000000001</v>
      </c>
      <c r="C23" s="29">
        <f>C22/5</f>
        <v>0.22314200000000001</v>
      </c>
      <c r="D23" s="29">
        <f t="shared" ref="D23:K23" si="7">D22/5</f>
        <v>0.11409</v>
      </c>
      <c r="E23" s="29">
        <f t="shared" si="7"/>
        <v>142.71670399999999</v>
      </c>
      <c r="F23" s="29">
        <f t="shared" si="7"/>
        <v>0.188778</v>
      </c>
      <c r="G23" s="29">
        <f t="shared" si="7"/>
        <v>8.9702000000000004E-2</v>
      </c>
      <c r="H23" s="29">
        <f t="shared" si="7"/>
        <v>0.17059200000000002</v>
      </c>
      <c r="I23" s="29">
        <f t="shared" si="7"/>
        <v>8.0537999999999998E-2</v>
      </c>
      <c r="J23" s="29">
        <f t="shared" si="7"/>
        <v>0.12540000000000001</v>
      </c>
      <c r="K23" s="29">
        <f t="shared" si="7"/>
        <v>15.47584</v>
      </c>
      <c r="L23" s="20">
        <f>L22/5</f>
        <v>0.12659999999999999</v>
      </c>
      <c r="M23" s="21">
        <f>M22/5</f>
        <v>0.1242</v>
      </c>
      <c r="N23" s="20">
        <f>N22/5</f>
        <v>0.170572</v>
      </c>
      <c r="O23" s="21">
        <f>O22/5</f>
        <v>0.16877199999999998</v>
      </c>
    </row>
    <row r="24" spans="1:15" ht="15.75" thickTop="1" x14ac:dyDescent="0.25">
      <c r="A24" s="58">
        <v>42205</v>
      </c>
      <c r="B24" s="32">
        <v>0.16950999999999999</v>
      </c>
      <c r="C24" s="33">
        <v>0.22570000000000001</v>
      </c>
      <c r="D24" s="32">
        <v>0.1154</v>
      </c>
      <c r="E24" s="33">
        <v>143.55584999999999</v>
      </c>
      <c r="F24" s="32">
        <v>0.19184999999999999</v>
      </c>
      <c r="G24" s="33">
        <v>8.9940000000000006E-2</v>
      </c>
      <c r="H24" s="32">
        <v>0.17102999999999999</v>
      </c>
      <c r="I24" s="33">
        <v>0.17193</v>
      </c>
      <c r="J24" s="33">
        <v>0.12509999999999999</v>
      </c>
      <c r="K24" s="32">
        <v>15.514749999999999</v>
      </c>
      <c r="L24" s="34">
        <v>0.1263</v>
      </c>
      <c r="M24" s="35">
        <v>0.1239</v>
      </c>
      <c r="N24" s="34">
        <v>0.17041000000000001</v>
      </c>
      <c r="O24" s="35">
        <v>0.16861000000000001</v>
      </c>
    </row>
    <row r="25" spans="1:15" x14ac:dyDescent="0.25">
      <c r="A25" s="58">
        <v>42206</v>
      </c>
      <c r="B25" s="32">
        <v>0.16969999999999999</v>
      </c>
      <c r="C25" s="33">
        <v>0.22542000000000001</v>
      </c>
      <c r="D25" s="32">
        <v>0.11525000000000001</v>
      </c>
      <c r="E25" s="33">
        <v>144.09890999999999</v>
      </c>
      <c r="F25" s="32">
        <v>0.19076000000000001</v>
      </c>
      <c r="G25" s="33">
        <v>9.0020000000000003E-2</v>
      </c>
      <c r="H25" s="32">
        <v>0.17132</v>
      </c>
      <c r="I25" s="33">
        <v>8.0199999999999994E-2</v>
      </c>
      <c r="J25" s="33">
        <v>0.125</v>
      </c>
      <c r="K25" s="32">
        <v>15.52516</v>
      </c>
      <c r="L25" s="34">
        <v>0.12620000000000001</v>
      </c>
      <c r="M25" s="35">
        <v>0.12379999999999999</v>
      </c>
      <c r="N25" s="34">
        <v>0.1706</v>
      </c>
      <c r="O25" s="35">
        <v>0.16880000000000001</v>
      </c>
    </row>
    <row r="26" spans="1:15" x14ac:dyDescent="0.25">
      <c r="A26" s="58">
        <v>42207</v>
      </c>
      <c r="B26" s="32">
        <v>0.16919000000000001</v>
      </c>
      <c r="C26" s="33">
        <v>0.2248</v>
      </c>
      <c r="D26" s="32">
        <v>0.11494</v>
      </c>
      <c r="E26" s="33">
        <v>144.81485000000001</v>
      </c>
      <c r="F26" s="32">
        <v>0.18966</v>
      </c>
      <c r="G26" s="33">
        <v>9.0200000000000002E-2</v>
      </c>
      <c r="H26" s="32">
        <v>0.17119999999999999</v>
      </c>
      <c r="I26" s="33">
        <v>8.0530000000000004E-2</v>
      </c>
      <c r="J26" s="33">
        <v>0.12529999999999999</v>
      </c>
      <c r="K26" s="32">
        <v>15.543469999999999</v>
      </c>
      <c r="L26" s="34">
        <v>0.1265</v>
      </c>
      <c r="M26" s="35">
        <v>0.1241</v>
      </c>
      <c r="N26" s="34">
        <v>0.17008999999999999</v>
      </c>
      <c r="O26" s="35">
        <v>0.16829</v>
      </c>
    </row>
    <row r="27" spans="1:15" x14ac:dyDescent="0.25">
      <c r="A27" s="58">
        <v>42208</v>
      </c>
      <c r="B27" s="32">
        <v>0.16930999999999999</v>
      </c>
      <c r="C27" s="33">
        <v>0.22441</v>
      </c>
      <c r="D27" s="32">
        <v>0.11473</v>
      </c>
      <c r="E27" s="33">
        <v>144.33994999999999</v>
      </c>
      <c r="F27" s="32">
        <v>0.18962000000000001</v>
      </c>
      <c r="G27" s="33">
        <v>8.9880000000000002E-2</v>
      </c>
      <c r="H27" s="32">
        <v>0.17088</v>
      </c>
      <c r="I27" s="33">
        <v>8.022E-2</v>
      </c>
      <c r="J27" s="33">
        <v>0.12520000000000001</v>
      </c>
      <c r="K27" s="32">
        <v>15.51322</v>
      </c>
      <c r="L27" s="34">
        <v>0.12640000000000001</v>
      </c>
      <c r="M27" s="35">
        <v>0.124</v>
      </c>
      <c r="N27" s="34">
        <v>0.17021</v>
      </c>
      <c r="O27" s="35">
        <v>0.16841</v>
      </c>
    </row>
    <row r="28" spans="1:15" ht="15.75" thickBot="1" x14ac:dyDescent="0.3">
      <c r="A28" s="59">
        <v>42209</v>
      </c>
      <c r="B28" s="18">
        <v>0.16986999999999999</v>
      </c>
      <c r="C28" s="19">
        <v>0.22253999999999999</v>
      </c>
      <c r="D28" s="18">
        <v>0.1138</v>
      </c>
      <c r="E28" s="19">
        <v>145.17516000000001</v>
      </c>
      <c r="F28" s="18">
        <v>0.18914</v>
      </c>
      <c r="G28" s="19">
        <v>8.9539999999999995E-2</v>
      </c>
      <c r="H28" s="18">
        <v>0.17108999999999999</v>
      </c>
      <c r="I28" s="19">
        <v>8.0560000000000007E-2</v>
      </c>
      <c r="J28" s="19">
        <v>0.12520000000000001</v>
      </c>
      <c r="K28" s="18">
        <v>15.490780000000001</v>
      </c>
      <c r="L28" s="20">
        <v>0.12620000000000001</v>
      </c>
      <c r="M28" s="21">
        <v>0.12379999999999999</v>
      </c>
      <c r="N28" s="20">
        <v>0.17077000000000001</v>
      </c>
      <c r="O28" s="21">
        <v>0.16897000000000001</v>
      </c>
    </row>
    <row r="29" spans="1:15" ht="15.75" thickTop="1" x14ac:dyDescent="0.25">
      <c r="A29" s="60" t="s">
        <v>19</v>
      </c>
      <c r="B29" s="23">
        <f t="shared" ref="B29:O29" si="8">SUM(B24:B28)</f>
        <v>0.84757999999999989</v>
      </c>
      <c r="C29" s="24">
        <f t="shared" si="8"/>
        <v>1.12287</v>
      </c>
      <c r="D29" s="23">
        <f t="shared" si="8"/>
        <v>0.57411999999999996</v>
      </c>
      <c r="E29" s="24">
        <f t="shared" si="8"/>
        <v>721.98471999999992</v>
      </c>
      <c r="F29" s="23">
        <f t="shared" si="8"/>
        <v>0.95103000000000004</v>
      </c>
      <c r="G29" s="24">
        <f t="shared" si="8"/>
        <v>0.44958000000000004</v>
      </c>
      <c r="H29" s="23">
        <f t="shared" si="8"/>
        <v>0.85551999999999995</v>
      </c>
      <c r="I29" s="24">
        <f t="shared" si="8"/>
        <v>0.49343999999999999</v>
      </c>
      <c r="J29" s="24">
        <f t="shared" si="8"/>
        <v>0.62579999999999991</v>
      </c>
      <c r="K29" s="23">
        <f t="shared" si="8"/>
        <v>77.587379999999996</v>
      </c>
      <c r="L29" s="34">
        <f t="shared" si="8"/>
        <v>0.63160000000000005</v>
      </c>
      <c r="M29" s="35">
        <f t="shared" si="8"/>
        <v>0.61959999999999993</v>
      </c>
      <c r="N29" s="34">
        <f t="shared" si="8"/>
        <v>0.85207999999999995</v>
      </c>
      <c r="O29" s="35">
        <f t="shared" si="8"/>
        <v>0.84308000000000005</v>
      </c>
    </row>
    <row r="30" spans="1:15" ht="15.75" thickBot="1" x14ac:dyDescent="0.3">
      <c r="A30" s="61" t="s">
        <v>20</v>
      </c>
      <c r="B30" s="23">
        <f>B29/5</f>
        <v>0.16951599999999997</v>
      </c>
      <c r="C30" s="29">
        <f>C29/5</f>
        <v>0.224574</v>
      </c>
      <c r="D30" s="24">
        <f t="shared" ref="D30:K30" si="9">D29/5</f>
        <v>0.114824</v>
      </c>
      <c r="E30" s="29">
        <f t="shared" si="9"/>
        <v>144.39694399999999</v>
      </c>
      <c r="F30" s="24">
        <f t="shared" si="9"/>
        <v>0.19020600000000001</v>
      </c>
      <c r="G30" s="29">
        <f t="shared" si="9"/>
        <v>8.991600000000001E-2</v>
      </c>
      <c r="H30" s="24">
        <f t="shared" si="9"/>
        <v>0.17110399999999998</v>
      </c>
      <c r="I30" s="29">
        <f t="shared" si="9"/>
        <v>9.8687999999999998E-2</v>
      </c>
      <c r="J30" s="24">
        <f t="shared" si="9"/>
        <v>0.12515999999999999</v>
      </c>
      <c r="K30" s="29">
        <f t="shared" si="9"/>
        <v>15.517475999999998</v>
      </c>
      <c r="L30" s="34">
        <f>L29/5</f>
        <v>0.12632000000000002</v>
      </c>
      <c r="M30" s="21">
        <f>M29/5</f>
        <v>0.12391999999999999</v>
      </c>
      <c r="N30" s="34">
        <f>N29/5</f>
        <v>0.17041599999999998</v>
      </c>
      <c r="O30" s="35">
        <f>O29/5</f>
        <v>0.16861600000000002</v>
      </c>
    </row>
    <row r="31" spans="1:15" ht="15.75" thickTop="1" x14ac:dyDescent="0.25">
      <c r="A31" s="79">
        <v>42212</v>
      </c>
      <c r="B31" s="77">
        <v>0.16980000000000001</v>
      </c>
      <c r="C31" s="32">
        <v>0.22270999999999999</v>
      </c>
      <c r="D31" s="77">
        <v>0.11387</v>
      </c>
      <c r="E31" s="32">
        <v>144.93615</v>
      </c>
      <c r="F31" s="77">
        <v>0.19001999999999999</v>
      </c>
      <c r="G31" s="32">
        <v>8.9660000000000004E-2</v>
      </c>
      <c r="H31" s="77">
        <v>0.17113999999999999</v>
      </c>
      <c r="I31" s="32">
        <v>8.9660000000000004E-2</v>
      </c>
      <c r="J31" s="77">
        <v>0.1249</v>
      </c>
      <c r="K31" s="32">
        <v>15.454969999999999</v>
      </c>
      <c r="L31" s="81">
        <v>0.12609999999999999</v>
      </c>
      <c r="M31" s="85">
        <v>0.1237</v>
      </c>
      <c r="N31" s="81">
        <v>0.17069999999999999</v>
      </c>
      <c r="O31" s="81">
        <v>0.1789</v>
      </c>
    </row>
    <row r="32" spans="1:15" x14ac:dyDescent="0.25">
      <c r="A32" s="79">
        <v>42213</v>
      </c>
      <c r="B32" s="33">
        <v>0.17108000000000001</v>
      </c>
      <c r="C32" s="32">
        <v>0.21948000000000001</v>
      </c>
      <c r="D32" s="33">
        <v>0.11222</v>
      </c>
      <c r="E32" s="32">
        <v>145.5917</v>
      </c>
      <c r="F32" s="33">
        <v>0.1885</v>
      </c>
      <c r="G32" s="32">
        <v>8.9029999999999998E-2</v>
      </c>
      <c r="H32" s="33">
        <v>0.17035</v>
      </c>
      <c r="I32" s="32">
        <v>7.9990000000000006E-2</v>
      </c>
      <c r="J32" s="33">
        <v>0.1245</v>
      </c>
      <c r="K32" s="32">
        <v>15.34089</v>
      </c>
      <c r="L32" s="34">
        <v>0.12570000000000001</v>
      </c>
      <c r="M32" s="85">
        <v>0.12330000000000001</v>
      </c>
      <c r="N32" s="34">
        <v>0.17197999999999999</v>
      </c>
      <c r="O32" s="34">
        <v>0.17018</v>
      </c>
    </row>
    <row r="33" spans="1:15" x14ac:dyDescent="0.25">
      <c r="A33" s="86">
        <v>42214</v>
      </c>
      <c r="B33" s="33">
        <v>0.17025399999999999</v>
      </c>
      <c r="C33" s="32">
        <v>0.22097</v>
      </c>
      <c r="D33" s="33">
        <v>0.11298</v>
      </c>
      <c r="E33" s="32">
        <v>145.59623999999999</v>
      </c>
      <c r="F33" s="33">
        <v>0.18690000000000001</v>
      </c>
      <c r="G33" s="32">
        <v>8.9380000000000001E-2</v>
      </c>
      <c r="H33" s="33">
        <v>0.17036999999999999</v>
      </c>
      <c r="I33" s="32">
        <v>8.0049999999999996E-2</v>
      </c>
      <c r="J33" s="33">
        <v>0.1249</v>
      </c>
      <c r="K33" s="32">
        <v>15.434670000000001</v>
      </c>
      <c r="L33" s="34">
        <v>0.12609999999999999</v>
      </c>
      <c r="M33" s="85">
        <v>0.1237</v>
      </c>
      <c r="N33" s="34">
        <v>0.17144000000000001</v>
      </c>
      <c r="O33" s="34">
        <v>0.16964000000000001</v>
      </c>
    </row>
    <row r="34" spans="1:15" x14ac:dyDescent="0.25">
      <c r="A34" s="79">
        <v>42215</v>
      </c>
      <c r="B34" s="33">
        <v>0.17063</v>
      </c>
      <c r="C34" s="32">
        <v>0.22137000000000001</v>
      </c>
      <c r="D34" s="33">
        <v>0.11318</v>
      </c>
      <c r="E34" s="32">
        <v>144.61027999999999</v>
      </c>
      <c r="F34" s="33">
        <v>0.18626999999999999</v>
      </c>
      <c r="G34" s="32">
        <v>8.9209999999999998E-2</v>
      </c>
      <c r="H34" s="33">
        <v>0.17046</v>
      </c>
      <c r="I34" s="32">
        <v>8.9209999999999998E-2</v>
      </c>
      <c r="J34" s="33">
        <v>0.12479999999999999</v>
      </c>
      <c r="K34" s="32">
        <v>15.438230000000001</v>
      </c>
      <c r="L34" s="34">
        <v>0.126</v>
      </c>
      <c r="M34" s="85">
        <v>0.1236</v>
      </c>
      <c r="N34" s="34">
        <v>0.17152999999999999</v>
      </c>
      <c r="O34" s="34">
        <v>0.16972999999999999</v>
      </c>
    </row>
    <row r="35" spans="1:15" ht="15.75" thickBot="1" x14ac:dyDescent="0.3">
      <c r="A35" s="83">
        <v>42216</v>
      </c>
      <c r="B35" s="42">
        <v>0.17088999999999999</v>
      </c>
      <c r="C35" s="18">
        <v>0.22242000000000001</v>
      </c>
      <c r="D35" s="42">
        <v>0.11384</v>
      </c>
      <c r="E35" s="18">
        <v>145.37538000000001</v>
      </c>
      <c r="F35" s="42">
        <v>0.18809999999999999</v>
      </c>
      <c r="G35" s="18">
        <v>8.9289999999999994E-2</v>
      </c>
      <c r="H35" s="42">
        <v>0.17100000000000001</v>
      </c>
      <c r="I35" s="18">
        <v>7.9780000000000004E-2</v>
      </c>
      <c r="J35" s="42">
        <v>0.1245</v>
      </c>
      <c r="K35" s="18">
        <v>15.469749999999999</v>
      </c>
      <c r="L35" s="43">
        <v>0.12570000000000001</v>
      </c>
      <c r="M35" s="87">
        <v>0.12330000000000001</v>
      </c>
      <c r="N35" s="43">
        <v>0.17179</v>
      </c>
      <c r="O35" s="43">
        <v>0.16999</v>
      </c>
    </row>
    <row r="36" spans="1:15" ht="15.75" thickTop="1" x14ac:dyDescent="0.25">
      <c r="A36" s="60" t="s">
        <v>19</v>
      </c>
      <c r="B36" s="23">
        <f t="shared" ref="B36:O36" si="10">SUM(B31:B35)</f>
        <v>0.85265400000000002</v>
      </c>
      <c r="C36" s="24">
        <f t="shared" si="10"/>
        <v>1.1069500000000001</v>
      </c>
      <c r="D36" s="23">
        <f t="shared" si="10"/>
        <v>0.56608999999999998</v>
      </c>
      <c r="E36" s="24">
        <f t="shared" si="10"/>
        <v>726.10975000000008</v>
      </c>
      <c r="F36" s="23">
        <f t="shared" si="10"/>
        <v>0.9397899999999999</v>
      </c>
      <c r="G36" s="24">
        <f t="shared" si="10"/>
        <v>0.44657000000000002</v>
      </c>
      <c r="H36" s="23">
        <f t="shared" si="10"/>
        <v>0.85332000000000008</v>
      </c>
      <c r="I36" s="24">
        <f t="shared" si="10"/>
        <v>0.41869000000000006</v>
      </c>
      <c r="J36" s="24">
        <f t="shared" si="10"/>
        <v>0.62359999999999993</v>
      </c>
      <c r="K36" s="23">
        <f t="shared" si="10"/>
        <v>77.138510000000011</v>
      </c>
      <c r="L36" s="34">
        <f t="shared" si="10"/>
        <v>0.62960000000000005</v>
      </c>
      <c r="M36" s="35">
        <f t="shared" si="10"/>
        <v>0.61760000000000004</v>
      </c>
      <c r="N36" s="34">
        <f t="shared" si="10"/>
        <v>0.85743999999999998</v>
      </c>
      <c r="O36" s="35">
        <f t="shared" si="10"/>
        <v>0.85843999999999998</v>
      </c>
    </row>
    <row r="37" spans="1:15" ht="15.75" thickBot="1" x14ac:dyDescent="0.3">
      <c r="A37" s="61" t="s">
        <v>20</v>
      </c>
      <c r="B37" s="28">
        <f>B36/5</f>
        <v>0.17053080000000001</v>
      </c>
      <c r="C37" s="29">
        <f>C36/5</f>
        <v>0.22139000000000003</v>
      </c>
      <c r="D37" s="29">
        <f t="shared" ref="D37:K37" si="11">D36/5</f>
        <v>0.113218</v>
      </c>
      <c r="E37" s="29">
        <f t="shared" si="11"/>
        <v>145.22195000000002</v>
      </c>
      <c r="F37" s="29">
        <f t="shared" si="11"/>
        <v>0.18795799999999999</v>
      </c>
      <c r="G37" s="29">
        <f t="shared" si="11"/>
        <v>8.9314000000000004E-2</v>
      </c>
      <c r="H37" s="29">
        <f t="shared" si="11"/>
        <v>0.17066400000000001</v>
      </c>
      <c r="I37" s="29">
        <f t="shared" si="11"/>
        <v>8.3738000000000007E-2</v>
      </c>
      <c r="J37" s="29">
        <f t="shared" si="11"/>
        <v>0.12471999999999998</v>
      </c>
      <c r="K37" s="29">
        <f t="shared" si="11"/>
        <v>15.427702000000002</v>
      </c>
      <c r="L37" s="20">
        <f>L36/5</f>
        <v>0.12592</v>
      </c>
      <c r="M37" s="20">
        <f t="shared" ref="M37:O37" si="12">M36/5</f>
        <v>0.12352</v>
      </c>
      <c r="N37" s="20">
        <f t="shared" si="12"/>
        <v>0.171488</v>
      </c>
      <c r="O37" s="20">
        <f t="shared" si="12"/>
        <v>0.17168800000000001</v>
      </c>
    </row>
    <row r="38" spans="1:15" ht="15.75" thickTop="1" x14ac:dyDescent="0.25">
      <c r="A38" s="62"/>
      <c r="B38" s="32"/>
      <c r="C38" s="33"/>
      <c r="D38" s="32"/>
      <c r="E38" s="33"/>
      <c r="F38" s="32"/>
      <c r="G38" s="33"/>
      <c r="H38" s="32"/>
      <c r="I38" s="33"/>
      <c r="J38" s="33"/>
      <c r="K38" s="32"/>
      <c r="L38" s="34"/>
      <c r="M38" s="35"/>
      <c r="N38" s="34"/>
      <c r="O38" s="35"/>
    </row>
    <row r="39" spans="1:15" ht="20.25" x14ac:dyDescent="0.3">
      <c r="A39" s="62"/>
      <c r="B39" s="32"/>
      <c r="C39" s="63"/>
      <c r="D39" s="32"/>
      <c r="E39" s="39" t="s">
        <v>22</v>
      </c>
      <c r="F39" s="32"/>
      <c r="G39" s="33"/>
      <c r="H39" s="32"/>
      <c r="I39" s="33"/>
      <c r="J39" s="33"/>
      <c r="K39" s="32"/>
      <c r="L39" s="34"/>
      <c r="M39" s="35"/>
      <c r="N39" s="34"/>
      <c r="O39" s="35"/>
    </row>
    <row r="40" spans="1:15" ht="15.75" thickBot="1" x14ac:dyDescent="0.3">
      <c r="A40" s="64"/>
      <c r="B40" s="41"/>
      <c r="C40" s="42"/>
      <c r="D40" s="41"/>
      <c r="E40" s="42"/>
      <c r="F40" s="41"/>
      <c r="G40" s="42"/>
      <c r="H40" s="41"/>
      <c r="I40" s="42"/>
      <c r="J40" s="42"/>
      <c r="K40" s="41"/>
      <c r="L40" s="43"/>
      <c r="M40" s="44"/>
      <c r="N40" s="43"/>
      <c r="O40" s="44"/>
    </row>
    <row r="41" spans="1:15" x14ac:dyDescent="0.25">
      <c r="A41" s="65" t="s">
        <v>23</v>
      </c>
      <c r="B41" s="46">
        <f t="shared" ref="B41:K41" si="13">SUM(B6:B8,B11:B14,B17:B21,B24:B28,B31:B35)</f>
        <v>3.717584</v>
      </c>
      <c r="C41" s="75">
        <f t="shared" si="13"/>
        <v>4.9088900000000004</v>
      </c>
      <c r="D41" s="46">
        <f t="shared" si="13"/>
        <v>2.5095499999999999</v>
      </c>
      <c r="E41" s="75">
        <f t="shared" si="13"/>
        <v>3156.5620499999995</v>
      </c>
      <c r="F41" s="75">
        <f t="shared" si="13"/>
        <v>4.14968</v>
      </c>
      <c r="G41" s="46">
        <f t="shared" si="13"/>
        <v>1.98803</v>
      </c>
      <c r="H41" s="75">
        <f t="shared" si="13"/>
        <v>3.7548399999999997</v>
      </c>
      <c r="I41" s="46">
        <f t="shared" si="13"/>
        <v>1.88392</v>
      </c>
      <c r="J41" s="75">
        <f t="shared" si="13"/>
        <v>2.7602999999999991</v>
      </c>
      <c r="K41" s="47">
        <f t="shared" si="13"/>
        <v>340.0994399999999</v>
      </c>
      <c r="L41" s="34">
        <f>SUM(L9,L15,L22,L29,L36)</f>
        <v>2.7865000000000002</v>
      </c>
      <c r="M41" s="34">
        <f>SUM(M9,M15,M22,M29,M36)</f>
        <v>2.7342</v>
      </c>
      <c r="N41" s="34">
        <f>SUM(N9,N15,N22,N29,N36)</f>
        <v>3.7400699999999998</v>
      </c>
      <c r="O41" s="34">
        <f>SUM(O9,O15,O22,O29,O36)</f>
        <v>3.71048</v>
      </c>
    </row>
    <row r="42" spans="1:15" x14ac:dyDescent="0.25">
      <c r="A42" s="65" t="s">
        <v>24</v>
      </c>
      <c r="B42" s="46">
        <f>B41/22</f>
        <v>0.16898109090909091</v>
      </c>
      <c r="C42" s="47">
        <f>C41/22</f>
        <v>0.22313136363636366</v>
      </c>
      <c r="D42" s="47">
        <f t="shared" ref="D42:K42" si="14">D41/22</f>
        <v>0.11407045454545454</v>
      </c>
      <c r="E42" s="47">
        <f t="shared" si="14"/>
        <v>143.48009318181815</v>
      </c>
      <c r="F42" s="47">
        <f t="shared" si="14"/>
        <v>0.1886218181818182</v>
      </c>
      <c r="G42" s="47">
        <f t="shared" si="14"/>
        <v>9.0365000000000001E-2</v>
      </c>
      <c r="H42" s="47">
        <f t="shared" si="14"/>
        <v>0.17067454545454544</v>
      </c>
      <c r="I42" s="47">
        <f t="shared" si="14"/>
        <v>8.5632727272727277E-2</v>
      </c>
      <c r="J42" s="47">
        <f t="shared" si="14"/>
        <v>0.12546818181818178</v>
      </c>
      <c r="K42" s="47">
        <f t="shared" si="14"/>
        <v>15.459065454545451</v>
      </c>
      <c r="L42" s="34">
        <f>L41/22</f>
        <v>0.12665909090909092</v>
      </c>
      <c r="M42" s="34">
        <f t="shared" ref="M42:O42" si="15">M41/22</f>
        <v>0.12428181818181817</v>
      </c>
      <c r="N42" s="34">
        <f t="shared" si="15"/>
        <v>0.1700031818181818</v>
      </c>
      <c r="O42" s="34">
        <f t="shared" si="15"/>
        <v>0.16865818181818182</v>
      </c>
    </row>
    <row r="43" spans="1:15" x14ac:dyDescent="0.25">
      <c r="A43" s="65" t="s">
        <v>25</v>
      </c>
      <c r="B43" s="46">
        <f>1/B42</f>
        <v>5.917821897232181</v>
      </c>
      <c r="C43" s="47">
        <f>1/C42</f>
        <v>4.4816648977671116</v>
      </c>
      <c r="D43" s="46">
        <f>1/D42</f>
        <v>8.7665119244486061</v>
      </c>
      <c r="E43" s="47">
        <f>1000/E42</f>
        <v>6.9696079631952763</v>
      </c>
      <c r="F43" s="47">
        <f t="shared" ref="F43:J43" si="16">1/F42</f>
        <v>5.3016136183994904</v>
      </c>
      <c r="G43" s="46">
        <f t="shared" si="16"/>
        <v>11.066231394898468</v>
      </c>
      <c r="H43" s="47">
        <f t="shared" si="16"/>
        <v>5.8591045157716444</v>
      </c>
      <c r="I43" s="46">
        <f t="shared" si="16"/>
        <v>11.677778249607201</v>
      </c>
      <c r="J43" s="47">
        <f t="shared" si="16"/>
        <v>7.9701481723001146</v>
      </c>
      <c r="K43" s="47">
        <f>100/K42</f>
        <v>6.4686963318728212</v>
      </c>
      <c r="L43" s="34">
        <f>1/L42</f>
        <v>7.895209043603086</v>
      </c>
      <c r="M43" s="34">
        <f t="shared" ref="M43:O43" si="17">1/M42</f>
        <v>8.0462292443859269</v>
      </c>
      <c r="N43" s="34">
        <f t="shared" si="17"/>
        <v>5.8822428457221392</v>
      </c>
      <c r="O43" s="34">
        <f t="shared" si="17"/>
        <v>5.9291520234578812</v>
      </c>
    </row>
    <row r="44" spans="1:15" ht="15.75" thickBot="1" x14ac:dyDescent="0.3">
      <c r="A44" s="66"/>
      <c r="B44" s="48"/>
      <c r="C44" s="49"/>
      <c r="D44" s="48"/>
      <c r="E44" s="49"/>
      <c r="F44" s="49"/>
      <c r="G44" s="48"/>
      <c r="H44" s="49"/>
      <c r="I44" s="48"/>
      <c r="J44" s="49"/>
      <c r="K44" s="48"/>
      <c r="L44" s="43"/>
      <c r="M44" s="44"/>
      <c r="N44" s="43"/>
      <c r="O44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90" zoomScaleNormal="90" workbookViewId="0"/>
  </sheetViews>
  <sheetFormatPr defaultRowHeight="15" x14ac:dyDescent="0.25"/>
  <cols>
    <col min="1" max="1" width="12.28515625" customWidth="1"/>
    <col min="2" max="2" width="12.570312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52" t="s">
        <v>32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18" t="s">
        <v>28</v>
      </c>
      <c r="M3" s="68"/>
      <c r="N3" s="68"/>
      <c r="O3" s="69"/>
    </row>
    <row r="4" spans="1:15" ht="15.75" thickBot="1" x14ac:dyDescent="0.3">
      <c r="A4" s="119"/>
      <c r="B4" s="120"/>
      <c r="C4" s="119"/>
      <c r="D4" s="120"/>
      <c r="E4" s="119"/>
      <c r="F4" s="120"/>
      <c r="G4" s="119"/>
      <c r="H4" s="120"/>
      <c r="I4" s="119"/>
      <c r="J4" s="119"/>
      <c r="K4" s="120"/>
      <c r="L4" s="121" t="s">
        <v>2</v>
      </c>
      <c r="M4" s="122"/>
      <c r="N4" s="121" t="s">
        <v>3</v>
      </c>
      <c r="O4" s="123"/>
    </row>
    <row r="5" spans="1:15" ht="15.75" thickBot="1" x14ac:dyDescent="0.3">
      <c r="A5" s="124" t="s">
        <v>4</v>
      </c>
      <c r="B5" s="125" t="s">
        <v>5</v>
      </c>
      <c r="C5" s="124" t="s">
        <v>6</v>
      </c>
      <c r="D5" s="125" t="s">
        <v>7</v>
      </c>
      <c r="E5" s="124" t="s">
        <v>8</v>
      </c>
      <c r="F5" s="125" t="s">
        <v>9</v>
      </c>
      <c r="G5" s="124" t="s">
        <v>10</v>
      </c>
      <c r="H5" s="125" t="s">
        <v>11</v>
      </c>
      <c r="I5" s="124" t="s">
        <v>12</v>
      </c>
      <c r="J5" s="124" t="s">
        <v>13</v>
      </c>
      <c r="K5" s="125" t="s">
        <v>14</v>
      </c>
      <c r="L5" s="126" t="s">
        <v>15</v>
      </c>
      <c r="M5" s="127" t="s">
        <v>16</v>
      </c>
      <c r="N5" s="126" t="s">
        <v>17</v>
      </c>
      <c r="O5" s="127" t="s">
        <v>18</v>
      </c>
    </row>
    <row r="6" spans="1:15" x14ac:dyDescent="0.25">
      <c r="A6" s="133">
        <v>42219</v>
      </c>
      <c r="B6" s="134">
        <v>0.17094999999999999</v>
      </c>
      <c r="C6" s="135">
        <v>0.22178999999999999</v>
      </c>
      <c r="D6" s="134">
        <v>0.1134</v>
      </c>
      <c r="E6" s="135">
        <v>145.78474</v>
      </c>
      <c r="F6" s="134">
        <v>0.18895000000000001</v>
      </c>
      <c r="G6" s="135">
        <v>8.9410000000000003E-2</v>
      </c>
      <c r="H6" s="134">
        <v>0.17094999999999999</v>
      </c>
      <c r="I6" s="135">
        <v>7.9810000000000006E-2</v>
      </c>
      <c r="J6" s="135">
        <v>0.12470000000000001</v>
      </c>
      <c r="K6" s="134">
        <v>15.454689999999999</v>
      </c>
      <c r="L6" s="136">
        <v>0.12590000000000001</v>
      </c>
      <c r="M6" s="137">
        <v>0.1235</v>
      </c>
      <c r="N6" s="136">
        <v>0.17121</v>
      </c>
      <c r="O6" s="137">
        <v>0.16941000000000001</v>
      </c>
    </row>
    <row r="7" spans="1:15" x14ac:dyDescent="0.25">
      <c r="A7" s="133">
        <v>42220</v>
      </c>
      <c r="B7" s="134">
        <v>0.17083999999999999</v>
      </c>
      <c r="C7" s="135">
        <v>0.22198000000000001</v>
      </c>
      <c r="D7" s="134">
        <v>0.11348999999999999</v>
      </c>
      <c r="E7" s="135">
        <v>145.30551</v>
      </c>
      <c r="F7" s="134">
        <v>0.18987999999999999</v>
      </c>
      <c r="G7" s="135">
        <v>8.9289999999999994E-2</v>
      </c>
      <c r="H7" s="134">
        <v>0.17124</v>
      </c>
      <c r="I7" s="135">
        <v>7.9759999999999998E-2</v>
      </c>
      <c r="J7" s="135">
        <v>0.1245</v>
      </c>
      <c r="K7" s="134">
        <v>15.44251</v>
      </c>
      <c r="L7" s="136">
        <v>0.12570000000000001</v>
      </c>
      <c r="M7" s="137">
        <v>0.12330000000000001</v>
      </c>
      <c r="N7" s="136">
        <v>0.17174</v>
      </c>
      <c r="O7" s="137">
        <v>0.16994000000000001</v>
      </c>
    </row>
    <row r="8" spans="1:15" x14ac:dyDescent="0.25">
      <c r="A8" s="133">
        <v>42221</v>
      </c>
      <c r="B8" s="134">
        <v>0.16930000000000001</v>
      </c>
      <c r="C8" s="135">
        <v>0.22444</v>
      </c>
      <c r="D8" s="134">
        <v>0.11475</v>
      </c>
      <c r="E8" s="135">
        <v>146.03001</v>
      </c>
      <c r="F8" s="134">
        <v>0.19126000000000001</v>
      </c>
      <c r="G8" s="135">
        <v>8.9679999999999996E-2</v>
      </c>
      <c r="H8" s="134">
        <v>0.17263000000000001</v>
      </c>
      <c r="I8" s="135">
        <v>8.0329999999999999E-2</v>
      </c>
      <c r="J8" s="135">
        <v>0.12509999999999999</v>
      </c>
      <c r="K8" s="134">
        <v>15.545859999999999</v>
      </c>
      <c r="L8" s="136">
        <v>0.1263</v>
      </c>
      <c r="M8" s="137">
        <v>0.1239</v>
      </c>
      <c r="N8" s="136">
        <v>0.17019999999999999</v>
      </c>
      <c r="O8" s="137">
        <v>0.16839999999999999</v>
      </c>
    </row>
    <row r="9" spans="1:15" x14ac:dyDescent="0.25">
      <c r="A9" s="133">
        <v>42222</v>
      </c>
      <c r="B9" s="134">
        <v>0.16969999999999999</v>
      </c>
      <c r="C9" s="135">
        <v>0.22439999999999999</v>
      </c>
      <c r="D9" s="134">
        <v>0.11475</v>
      </c>
      <c r="E9" s="135">
        <v>146.47460000000001</v>
      </c>
      <c r="F9" s="134">
        <v>0.19133</v>
      </c>
      <c r="G9" s="135">
        <v>8.9859999999999995E-2</v>
      </c>
      <c r="H9" s="134">
        <v>0.17293</v>
      </c>
      <c r="I9" s="135">
        <v>8.0100000000000005E-2</v>
      </c>
      <c r="J9" s="135">
        <v>0.1249</v>
      </c>
      <c r="K9" s="134">
        <v>15.56738</v>
      </c>
      <c r="L9" s="136">
        <v>0.12609999999999999</v>
      </c>
      <c r="M9" s="137">
        <v>0.1237</v>
      </c>
      <c r="N9" s="136">
        <v>0.1706</v>
      </c>
      <c r="O9" s="137">
        <v>0.16880000000000001</v>
      </c>
    </row>
    <row r="10" spans="1:15" ht="15.75" thickBot="1" x14ac:dyDescent="0.3">
      <c r="A10" s="138">
        <v>42223</v>
      </c>
      <c r="B10" s="139">
        <v>0.16988</v>
      </c>
      <c r="C10" s="140">
        <v>0.22428000000000001</v>
      </c>
      <c r="D10" s="139">
        <v>0.11428000000000001</v>
      </c>
      <c r="E10" s="140">
        <v>145.84877</v>
      </c>
      <c r="F10" s="139">
        <v>0.19042000000000001</v>
      </c>
      <c r="G10" s="140">
        <v>8.9700000000000002E-2</v>
      </c>
      <c r="H10" s="139">
        <v>0.17274999999999999</v>
      </c>
      <c r="I10" s="140">
        <v>8.0460000000000004E-2</v>
      </c>
      <c r="J10" s="140">
        <v>0.12479999999999999</v>
      </c>
      <c r="K10" s="139">
        <v>15.56521</v>
      </c>
      <c r="L10" s="141">
        <v>0.126</v>
      </c>
      <c r="M10" s="142">
        <v>0.1236</v>
      </c>
      <c r="N10" s="141">
        <v>0.17077999999999999</v>
      </c>
      <c r="O10" s="142">
        <v>0.16897999999999999</v>
      </c>
    </row>
    <row r="11" spans="1:15" ht="15.75" thickTop="1" x14ac:dyDescent="0.25">
      <c r="A11" s="143" t="s">
        <v>19</v>
      </c>
      <c r="B11" s="144">
        <f t="shared" ref="B11:O11" si="0">SUM(B6:B10)</f>
        <v>0.85067000000000004</v>
      </c>
      <c r="C11" s="145">
        <f t="shared" si="0"/>
        <v>1.1168899999999999</v>
      </c>
      <c r="D11" s="144">
        <f t="shared" si="0"/>
        <v>0.57067000000000001</v>
      </c>
      <c r="E11" s="145">
        <f t="shared" si="0"/>
        <v>729.44362999999998</v>
      </c>
      <c r="F11" s="144">
        <f t="shared" si="0"/>
        <v>0.95184000000000002</v>
      </c>
      <c r="G11" s="145">
        <f t="shared" si="0"/>
        <v>0.44794</v>
      </c>
      <c r="H11" s="144">
        <f t="shared" si="0"/>
        <v>0.86050000000000004</v>
      </c>
      <c r="I11" s="145">
        <f t="shared" si="0"/>
        <v>0.40046000000000004</v>
      </c>
      <c r="J11" s="145">
        <f t="shared" si="0"/>
        <v>0.624</v>
      </c>
      <c r="K11" s="144">
        <f t="shared" si="0"/>
        <v>77.575649999999996</v>
      </c>
      <c r="L11" s="136">
        <f t="shared" si="0"/>
        <v>0.63</v>
      </c>
      <c r="M11" s="137">
        <f t="shared" si="0"/>
        <v>0.6180000000000001</v>
      </c>
      <c r="N11" s="136">
        <f t="shared" si="0"/>
        <v>0.85453000000000001</v>
      </c>
      <c r="O11" s="137">
        <f t="shared" si="0"/>
        <v>0.84553</v>
      </c>
    </row>
    <row r="12" spans="1:15" ht="15.75" thickBot="1" x14ac:dyDescent="0.3">
      <c r="A12" s="146" t="s">
        <v>20</v>
      </c>
      <c r="B12" s="147">
        <f>B11/5</f>
        <v>0.17013400000000001</v>
      </c>
      <c r="C12" s="148">
        <f>C11/5</f>
        <v>0.22337799999999999</v>
      </c>
      <c r="D12" s="148">
        <f t="shared" ref="D12:K12" si="1">D11/5</f>
        <v>0.114134</v>
      </c>
      <c r="E12" s="148">
        <f t="shared" si="1"/>
        <v>145.88872599999999</v>
      </c>
      <c r="F12" s="148">
        <f t="shared" si="1"/>
        <v>0.19036800000000001</v>
      </c>
      <c r="G12" s="148">
        <f t="shared" si="1"/>
        <v>8.9588000000000001E-2</v>
      </c>
      <c r="H12" s="148">
        <f t="shared" si="1"/>
        <v>0.1721</v>
      </c>
      <c r="I12" s="148">
        <f t="shared" si="1"/>
        <v>8.009200000000001E-2</v>
      </c>
      <c r="J12" s="148">
        <f t="shared" si="1"/>
        <v>0.12479999999999999</v>
      </c>
      <c r="K12" s="148">
        <f t="shared" si="1"/>
        <v>15.515129999999999</v>
      </c>
      <c r="L12" s="141">
        <f>L11/5</f>
        <v>0.126</v>
      </c>
      <c r="M12" s="142">
        <f>M11/5</f>
        <v>0.12360000000000002</v>
      </c>
      <c r="N12" s="141">
        <f>N11/5</f>
        <v>0.170906</v>
      </c>
      <c r="O12" s="142">
        <f>O11/5</f>
        <v>0.16910600000000001</v>
      </c>
    </row>
    <row r="13" spans="1:15" ht="15" customHeight="1" thickTop="1" x14ac:dyDescent="0.25">
      <c r="A13" s="133">
        <v>42226</v>
      </c>
      <c r="B13" s="134">
        <v>0.16919000000000001</v>
      </c>
      <c r="C13" s="135">
        <v>0.22339999999999999</v>
      </c>
      <c r="D13" s="134">
        <v>0.11414000000000001</v>
      </c>
      <c r="E13" s="135">
        <v>145.78601</v>
      </c>
      <c r="F13" s="134">
        <v>0.18937000000000001</v>
      </c>
      <c r="G13" s="135">
        <v>8.9980000000000004E-2</v>
      </c>
      <c r="H13" s="134">
        <v>0.17330000000000001</v>
      </c>
      <c r="I13" s="135">
        <v>8.0890000000000004E-2</v>
      </c>
      <c r="J13" s="135">
        <v>0.12520000000000001</v>
      </c>
      <c r="K13" s="134">
        <v>15.551410000000001</v>
      </c>
      <c r="L13" s="136">
        <v>0.12640000000000001</v>
      </c>
      <c r="M13" s="137">
        <v>0.124</v>
      </c>
      <c r="N13" s="136">
        <v>0.17008999999999999</v>
      </c>
      <c r="O13" s="137">
        <v>0.16829</v>
      </c>
    </row>
    <row r="14" spans="1:15" x14ac:dyDescent="0.25">
      <c r="A14" s="133">
        <v>42227</v>
      </c>
      <c r="B14" s="134">
        <v>0.16930000000000001</v>
      </c>
      <c r="C14" s="135">
        <v>0.22278999999999999</v>
      </c>
      <c r="D14" s="134">
        <v>0.11391</v>
      </c>
      <c r="E14" s="135">
        <v>145.71257</v>
      </c>
      <c r="F14" s="134">
        <v>0.19012000000000001</v>
      </c>
      <c r="G14" s="135">
        <v>8.992E-2</v>
      </c>
      <c r="H14" s="134">
        <v>0.17319999999999999</v>
      </c>
      <c r="I14" s="135">
        <v>8.0530000000000004E-2</v>
      </c>
      <c r="J14" s="135">
        <v>0.12509999999999999</v>
      </c>
      <c r="K14" s="134">
        <v>15.570880000000001</v>
      </c>
      <c r="L14" s="136">
        <v>0.1263</v>
      </c>
      <c r="M14" s="137">
        <v>0.1239</v>
      </c>
      <c r="N14" s="136">
        <v>0.17019999999999999</v>
      </c>
      <c r="O14" s="137">
        <v>0.16839999999999999</v>
      </c>
    </row>
    <row r="15" spans="1:15" x14ac:dyDescent="0.25">
      <c r="A15" s="133">
        <v>42228</v>
      </c>
      <c r="B15" s="134">
        <v>0.16991999999999999</v>
      </c>
      <c r="C15" s="135">
        <v>0.2213</v>
      </c>
      <c r="D15" s="134">
        <v>0.11315</v>
      </c>
      <c r="E15" s="135">
        <v>146.23112</v>
      </c>
      <c r="F15" s="134">
        <v>0.18976999999999999</v>
      </c>
      <c r="G15" s="135">
        <v>8.9370000000000005E-2</v>
      </c>
      <c r="H15" s="134">
        <v>0.17460000000000001</v>
      </c>
      <c r="I15" s="135">
        <v>8.0089999999999995E-2</v>
      </c>
      <c r="J15" s="135">
        <v>0.12479999999999999</v>
      </c>
      <c r="K15" s="134">
        <v>15.58268</v>
      </c>
      <c r="L15" s="136">
        <v>0.126</v>
      </c>
      <c r="M15" s="137">
        <v>0.1236</v>
      </c>
      <c r="N15" s="136">
        <v>0.17082</v>
      </c>
      <c r="O15" s="137">
        <v>0.16902</v>
      </c>
    </row>
    <row r="16" spans="1:15" x14ac:dyDescent="0.25">
      <c r="A16" s="133">
        <v>42229</v>
      </c>
      <c r="B16" s="134">
        <v>0.17025999999999999</v>
      </c>
      <c r="C16" s="135">
        <v>0.21881999999999999</v>
      </c>
      <c r="D16" s="134">
        <v>0.11187999999999999</v>
      </c>
      <c r="E16" s="135">
        <v>147.11070000000001</v>
      </c>
      <c r="F16" s="134">
        <v>0.18998999999999999</v>
      </c>
      <c r="G16" s="135">
        <v>8.8900000000000007E-2</v>
      </c>
      <c r="H16" s="134">
        <v>0.17521999999999999</v>
      </c>
      <c r="I16" s="135">
        <v>7.9829999999999998E-2</v>
      </c>
      <c r="J16" s="135">
        <v>0.1246</v>
      </c>
      <c r="K16" s="134">
        <v>15.49572</v>
      </c>
      <c r="L16" s="136">
        <v>0.1258</v>
      </c>
      <c r="M16" s="137">
        <v>0.1234</v>
      </c>
      <c r="N16" s="136">
        <v>0.17116000000000001</v>
      </c>
      <c r="O16" s="137">
        <v>0.16936000000000001</v>
      </c>
    </row>
    <row r="17" spans="1:15" ht="15.75" thickBot="1" x14ac:dyDescent="0.3">
      <c r="A17" s="138">
        <v>42230</v>
      </c>
      <c r="B17" s="139">
        <v>0.16971</v>
      </c>
      <c r="C17" s="140">
        <v>0.21920000000000001</v>
      </c>
      <c r="D17" s="139">
        <v>0.11207</v>
      </c>
      <c r="E17" s="140">
        <v>146.95421999999999</v>
      </c>
      <c r="F17" s="139">
        <v>0.19008</v>
      </c>
      <c r="G17" s="140">
        <v>8.9169999999999999E-2</v>
      </c>
      <c r="H17" s="139">
        <v>0.17452999999999999</v>
      </c>
      <c r="I17" s="140">
        <v>8.0049999999999996E-2</v>
      </c>
      <c r="J17" s="140">
        <v>0.1249</v>
      </c>
      <c r="K17" s="139">
        <v>15.541779999999999</v>
      </c>
      <c r="L17" s="141">
        <v>0.12609999999999999</v>
      </c>
      <c r="M17" s="142">
        <v>0.1237</v>
      </c>
      <c r="N17" s="141">
        <v>0.17061000000000001</v>
      </c>
      <c r="O17" s="142">
        <v>0.16880999999999999</v>
      </c>
    </row>
    <row r="18" spans="1:15" ht="15.75" thickTop="1" x14ac:dyDescent="0.25">
      <c r="A18" s="143" t="s">
        <v>19</v>
      </c>
      <c r="B18" s="144">
        <f t="shared" ref="B18:O18" si="2">SUM(B13:B17)</f>
        <v>0.84838000000000002</v>
      </c>
      <c r="C18" s="145">
        <f t="shared" si="2"/>
        <v>1.10551</v>
      </c>
      <c r="D18" s="144">
        <f t="shared" si="2"/>
        <v>0.56515000000000004</v>
      </c>
      <c r="E18" s="145">
        <f t="shared" si="2"/>
        <v>731.79462000000001</v>
      </c>
      <c r="F18" s="144">
        <f t="shared" si="2"/>
        <v>0.94933000000000001</v>
      </c>
      <c r="G18" s="145">
        <f t="shared" si="2"/>
        <v>0.44733999999999996</v>
      </c>
      <c r="H18" s="144">
        <f t="shared" si="2"/>
        <v>0.87085000000000001</v>
      </c>
      <c r="I18" s="145">
        <f t="shared" si="2"/>
        <v>0.40139000000000002</v>
      </c>
      <c r="J18" s="145">
        <f t="shared" si="2"/>
        <v>0.62459999999999993</v>
      </c>
      <c r="K18" s="144">
        <f t="shared" si="2"/>
        <v>77.742469999999997</v>
      </c>
      <c r="L18" s="136">
        <f t="shared" si="2"/>
        <v>0.63060000000000005</v>
      </c>
      <c r="M18" s="137">
        <f t="shared" si="2"/>
        <v>0.61860000000000004</v>
      </c>
      <c r="N18" s="136">
        <f t="shared" si="2"/>
        <v>0.85287999999999997</v>
      </c>
      <c r="O18" s="137">
        <f t="shared" si="2"/>
        <v>0.84388000000000007</v>
      </c>
    </row>
    <row r="19" spans="1:15" ht="15.75" thickBot="1" x14ac:dyDescent="0.3">
      <c r="A19" s="146" t="s">
        <v>20</v>
      </c>
      <c r="B19" s="147">
        <f>B18/5</f>
        <v>0.16967599999999999</v>
      </c>
      <c r="C19" s="148">
        <f>C18/5</f>
        <v>0.22110199999999999</v>
      </c>
      <c r="D19" s="148">
        <f t="shared" ref="D19:K19" si="3">D18/5</f>
        <v>0.11303000000000001</v>
      </c>
      <c r="E19" s="148">
        <f t="shared" si="3"/>
        <v>146.358924</v>
      </c>
      <c r="F19" s="148">
        <f t="shared" si="3"/>
        <v>0.18986600000000001</v>
      </c>
      <c r="G19" s="148">
        <f t="shared" si="3"/>
        <v>8.9467999999999992E-2</v>
      </c>
      <c r="H19" s="148">
        <f t="shared" si="3"/>
        <v>0.17416999999999999</v>
      </c>
      <c r="I19" s="148">
        <f t="shared" si="3"/>
        <v>8.0278000000000002E-2</v>
      </c>
      <c r="J19" s="148">
        <f t="shared" si="3"/>
        <v>0.12491999999999999</v>
      </c>
      <c r="K19" s="148">
        <f t="shared" si="3"/>
        <v>15.548494</v>
      </c>
      <c r="L19" s="141">
        <f>L18/5</f>
        <v>0.12612000000000001</v>
      </c>
      <c r="M19" s="142">
        <f>M18/5</f>
        <v>0.12372000000000001</v>
      </c>
      <c r="N19" s="141">
        <f>N18/5</f>
        <v>0.17057600000000001</v>
      </c>
      <c r="O19" s="142">
        <f>O18/5</f>
        <v>0.16877600000000001</v>
      </c>
    </row>
    <row r="20" spans="1:15" ht="15.75" thickTop="1" x14ac:dyDescent="0.25">
      <c r="A20" s="133">
        <v>42233</v>
      </c>
      <c r="B20" s="134">
        <v>0.16941999999999999</v>
      </c>
      <c r="C20" s="135">
        <v>0.22</v>
      </c>
      <c r="D20" s="134">
        <v>0.11248</v>
      </c>
      <c r="E20" s="135">
        <v>147.43218999999999</v>
      </c>
      <c r="F20" s="134">
        <v>0.19108</v>
      </c>
      <c r="G20" s="135">
        <v>8.906E-2</v>
      </c>
      <c r="H20" s="134">
        <v>0.17574000000000001</v>
      </c>
      <c r="I20" s="135">
        <v>0.08</v>
      </c>
      <c r="J20" s="135">
        <v>0.125</v>
      </c>
      <c r="K20" s="134">
        <v>15.534689999999999</v>
      </c>
      <c r="L20" s="136">
        <v>0.12620000000000001</v>
      </c>
      <c r="M20" s="137">
        <v>0.12379999999999999</v>
      </c>
      <c r="N20" s="136">
        <v>0.17032</v>
      </c>
      <c r="O20" s="137">
        <v>0.16852</v>
      </c>
    </row>
    <row r="21" spans="1:15" x14ac:dyDescent="0.25">
      <c r="A21" s="133">
        <v>42234</v>
      </c>
      <c r="B21" s="134">
        <v>0.16947000000000001</v>
      </c>
      <c r="C21" s="135">
        <v>0.22031999999999999</v>
      </c>
      <c r="D21" s="134">
        <v>0.11265</v>
      </c>
      <c r="E21" s="135">
        <v>147.53640999999999</v>
      </c>
      <c r="F21" s="134">
        <v>0.19051000000000001</v>
      </c>
      <c r="G21" s="135">
        <v>8.924E-2</v>
      </c>
      <c r="H21" s="134">
        <v>0.17587</v>
      </c>
      <c r="I21" s="135">
        <v>8.924E-2</v>
      </c>
      <c r="J21" s="135">
        <v>0.1249</v>
      </c>
      <c r="K21" s="134">
        <v>15.535690000000001</v>
      </c>
      <c r="L21" s="136">
        <v>0.12609999999999999</v>
      </c>
      <c r="M21" s="137">
        <v>0.1237</v>
      </c>
      <c r="N21" s="136">
        <v>0.17036999999999999</v>
      </c>
      <c r="O21" s="137">
        <v>0.16857</v>
      </c>
    </row>
    <row r="22" spans="1:15" x14ac:dyDescent="0.25">
      <c r="A22" s="133">
        <v>42235</v>
      </c>
      <c r="B22" s="134">
        <v>0.17004</v>
      </c>
      <c r="C22" s="135">
        <v>0.22134999999999999</v>
      </c>
      <c r="D22" s="134">
        <v>0.11317000000000001</v>
      </c>
      <c r="E22" s="135">
        <v>147.84478999999999</v>
      </c>
      <c r="F22" s="134">
        <v>0.18912999999999999</v>
      </c>
      <c r="G22" s="135">
        <v>8.9169999999999999E-2</v>
      </c>
      <c r="H22" s="134">
        <v>0.17519999999999999</v>
      </c>
      <c r="I22" s="135">
        <v>7.9699999999999993E-2</v>
      </c>
      <c r="J22" s="135">
        <v>0.12479999999999999</v>
      </c>
      <c r="K22" s="134">
        <v>15.526059999999999</v>
      </c>
      <c r="L22" s="136">
        <v>0.126</v>
      </c>
      <c r="M22" s="137">
        <v>0.1236</v>
      </c>
      <c r="N22" s="136">
        <v>0.17094000000000001</v>
      </c>
      <c r="O22" s="137">
        <v>0.16914000000000001</v>
      </c>
    </row>
    <row r="23" spans="1:15" x14ac:dyDescent="0.25">
      <c r="A23" s="133">
        <v>42236</v>
      </c>
      <c r="B23" s="134">
        <v>0.16997000000000001</v>
      </c>
      <c r="C23" s="135">
        <v>0.21983</v>
      </c>
      <c r="D23" s="134">
        <v>0.1124</v>
      </c>
      <c r="E23" s="135">
        <v>147.80188999999999</v>
      </c>
      <c r="F23" s="134">
        <v>0.18901000000000001</v>
      </c>
      <c r="G23" s="135">
        <v>8.9260000000000006E-2</v>
      </c>
      <c r="H23" s="134">
        <v>0.17521999999999999</v>
      </c>
      <c r="I23" s="135">
        <v>7.5219999999999995E-2</v>
      </c>
      <c r="J23" s="135">
        <v>0.12479999999999999</v>
      </c>
      <c r="K23" s="134">
        <v>15.466200000000001</v>
      </c>
      <c r="L23" s="136">
        <v>0.126</v>
      </c>
      <c r="M23" s="137">
        <v>0.1236</v>
      </c>
      <c r="N23" s="136">
        <v>0.17086999999999999</v>
      </c>
      <c r="O23" s="137">
        <v>0.16907</v>
      </c>
    </row>
    <row r="24" spans="1:15" ht="15.75" thickBot="1" x14ac:dyDescent="0.3">
      <c r="A24" s="138">
        <v>42237</v>
      </c>
      <c r="B24" s="139">
        <v>0.17024</v>
      </c>
      <c r="C24" s="140">
        <v>0.21758</v>
      </c>
      <c r="D24" s="139">
        <v>0.11124000000000001</v>
      </c>
      <c r="E24" s="140">
        <v>147.96028999999999</v>
      </c>
      <c r="F24" s="139">
        <v>0.18833</v>
      </c>
      <c r="G24" s="140">
        <v>8.8950000000000001E-2</v>
      </c>
      <c r="H24" s="139">
        <v>0.17529</v>
      </c>
      <c r="I24" s="140">
        <v>7.9630000000000006E-2</v>
      </c>
      <c r="J24" s="140">
        <v>0.1249</v>
      </c>
      <c r="K24" s="139">
        <v>15.41859</v>
      </c>
      <c r="L24" s="141">
        <v>0.12609999999999999</v>
      </c>
      <c r="M24" s="142">
        <v>0.1237</v>
      </c>
      <c r="N24" s="141">
        <v>0.17113999999999999</v>
      </c>
      <c r="O24" s="142">
        <v>0.16933999999999999</v>
      </c>
    </row>
    <row r="25" spans="1:15" ht="15.75" thickTop="1" x14ac:dyDescent="0.25">
      <c r="A25" s="143" t="s">
        <v>19</v>
      </c>
      <c r="B25" s="144">
        <f t="shared" ref="B25:O25" si="4">SUM(B20:B24)</f>
        <v>0.84914000000000001</v>
      </c>
      <c r="C25" s="145">
        <f t="shared" si="4"/>
        <v>1.0990799999999998</v>
      </c>
      <c r="D25" s="144">
        <f t="shared" si="4"/>
        <v>0.56194</v>
      </c>
      <c r="E25" s="145">
        <f t="shared" si="4"/>
        <v>738.57556999999997</v>
      </c>
      <c r="F25" s="144">
        <f t="shared" si="4"/>
        <v>0.94806000000000001</v>
      </c>
      <c r="G25" s="145">
        <f t="shared" si="4"/>
        <v>0.44567999999999997</v>
      </c>
      <c r="H25" s="144">
        <f t="shared" si="4"/>
        <v>0.87731999999999988</v>
      </c>
      <c r="I25" s="145">
        <f t="shared" si="4"/>
        <v>0.40378999999999998</v>
      </c>
      <c r="J25" s="145">
        <f t="shared" si="4"/>
        <v>0.62440000000000007</v>
      </c>
      <c r="K25" s="144">
        <f t="shared" si="4"/>
        <v>77.481229999999996</v>
      </c>
      <c r="L25" s="136">
        <f t="shared" si="4"/>
        <v>0.63039999999999996</v>
      </c>
      <c r="M25" s="137">
        <f t="shared" si="4"/>
        <v>0.61839999999999995</v>
      </c>
      <c r="N25" s="136">
        <f t="shared" si="4"/>
        <v>0.85363999999999995</v>
      </c>
      <c r="O25" s="137">
        <f t="shared" si="4"/>
        <v>0.84464000000000006</v>
      </c>
    </row>
    <row r="26" spans="1:15" ht="15.75" thickBot="1" x14ac:dyDescent="0.3">
      <c r="A26" s="146" t="s">
        <v>20</v>
      </c>
      <c r="B26" s="147">
        <f>B25/5</f>
        <v>0.16982800000000001</v>
      </c>
      <c r="C26" s="148">
        <f>C25/5</f>
        <v>0.21981599999999996</v>
      </c>
      <c r="D26" s="148">
        <f t="shared" ref="D26:K26" si="5">D25/5</f>
        <v>0.112388</v>
      </c>
      <c r="E26" s="148">
        <f t="shared" si="5"/>
        <v>147.715114</v>
      </c>
      <c r="F26" s="148">
        <f t="shared" si="5"/>
        <v>0.189612</v>
      </c>
      <c r="G26" s="148">
        <f t="shared" si="5"/>
        <v>8.9135999999999993E-2</v>
      </c>
      <c r="H26" s="148">
        <f t="shared" si="5"/>
        <v>0.17546399999999998</v>
      </c>
      <c r="I26" s="148">
        <f t="shared" si="5"/>
        <v>8.0757999999999996E-2</v>
      </c>
      <c r="J26" s="148">
        <f t="shared" si="5"/>
        <v>0.12488000000000002</v>
      </c>
      <c r="K26" s="148">
        <f t="shared" si="5"/>
        <v>15.496245999999999</v>
      </c>
      <c r="L26" s="141">
        <f>L25/5</f>
        <v>0.12608</v>
      </c>
      <c r="M26" s="142">
        <f>M25/5</f>
        <v>0.12367999999999998</v>
      </c>
      <c r="N26" s="141">
        <f>N25/5</f>
        <v>0.17072799999999999</v>
      </c>
      <c r="O26" s="142">
        <f>O25/5</f>
        <v>0.16892800000000002</v>
      </c>
    </row>
    <row r="27" spans="1:15" ht="15.75" thickTop="1" x14ac:dyDescent="0.25">
      <c r="A27" s="133">
        <v>42240</v>
      </c>
      <c r="B27" s="134">
        <v>0.17072999999999999</v>
      </c>
      <c r="C27" s="135">
        <v>0.21490000000000001</v>
      </c>
      <c r="D27" s="134">
        <v>0.10987</v>
      </c>
      <c r="E27" s="135">
        <v>148.60154</v>
      </c>
      <c r="F27" s="134">
        <v>0.18701999999999999</v>
      </c>
      <c r="G27" s="135">
        <v>8.8469999999999993E-2</v>
      </c>
      <c r="H27" s="134">
        <v>0.17557</v>
      </c>
      <c r="I27" s="135">
        <v>7.9530000000000003E-2</v>
      </c>
      <c r="J27" s="135">
        <v>0.12479999999999999</v>
      </c>
      <c r="K27" s="134">
        <v>15.229810000000001</v>
      </c>
      <c r="L27" s="136">
        <v>0.126</v>
      </c>
      <c r="M27" s="137">
        <v>0.1236</v>
      </c>
      <c r="N27" s="136">
        <v>0.17163</v>
      </c>
      <c r="O27" s="137">
        <v>0.16983000000000001</v>
      </c>
    </row>
    <row r="28" spans="1:15" x14ac:dyDescent="0.25">
      <c r="A28" s="133">
        <v>42241</v>
      </c>
      <c r="B28" s="134">
        <v>0.17244000000000001</v>
      </c>
      <c r="C28" s="135">
        <v>0.20988000000000001</v>
      </c>
      <c r="D28" s="134">
        <v>0.10730000000000001</v>
      </c>
      <c r="E28" s="135">
        <v>148.20407</v>
      </c>
      <c r="F28" s="134">
        <v>0.19345000000000001</v>
      </c>
      <c r="G28" s="135">
        <v>8.7169999999999997E-2</v>
      </c>
      <c r="H28" s="134">
        <v>0.17479</v>
      </c>
      <c r="I28" s="135">
        <v>7.8810000000000005E-2</v>
      </c>
      <c r="J28" s="135">
        <v>0.1239</v>
      </c>
      <c r="K28" s="134">
        <v>14.751379999999999</v>
      </c>
      <c r="L28" s="136">
        <v>0.12509999999999999</v>
      </c>
      <c r="M28" s="137">
        <v>0.1227</v>
      </c>
      <c r="N28" s="136">
        <v>0.17333999999999999</v>
      </c>
      <c r="O28" s="137">
        <v>0.17154</v>
      </c>
    </row>
    <row r="29" spans="1:15" x14ac:dyDescent="0.25">
      <c r="A29" s="133">
        <v>42242</v>
      </c>
      <c r="B29" s="134">
        <v>0.17308000000000001</v>
      </c>
      <c r="C29" s="135">
        <v>0.21034</v>
      </c>
      <c r="D29" s="134">
        <v>0.10755000000000001</v>
      </c>
      <c r="E29" s="135">
        <v>147.27991</v>
      </c>
      <c r="F29" s="134">
        <v>0.19089999999999999</v>
      </c>
      <c r="G29" s="135">
        <v>8.6900000000000005E-2</v>
      </c>
      <c r="H29" s="134">
        <v>0.17358000000000001</v>
      </c>
      <c r="I29" s="135">
        <v>7.8770000000000007E-2</v>
      </c>
      <c r="J29" s="135">
        <v>0.1236</v>
      </c>
      <c r="K29" s="134">
        <v>14.721069999999999</v>
      </c>
      <c r="L29" s="136">
        <v>0.12479999999999999</v>
      </c>
      <c r="M29" s="137">
        <v>0.12239999999999999</v>
      </c>
      <c r="N29" s="136">
        <v>0.17398</v>
      </c>
      <c r="O29" s="137">
        <v>0.17218</v>
      </c>
    </row>
    <row r="30" spans="1:15" x14ac:dyDescent="0.25">
      <c r="A30" s="133">
        <v>42243</v>
      </c>
      <c r="B30" s="134">
        <v>0.17349999999999999</v>
      </c>
      <c r="C30" s="135">
        <v>0.2114</v>
      </c>
      <c r="D30" s="134">
        <v>0.108</v>
      </c>
      <c r="E30" s="135">
        <v>146.71611999999999</v>
      </c>
      <c r="F30" s="134">
        <v>0.19098000000000001</v>
      </c>
      <c r="G30" s="135">
        <v>8.7040000000000006E-2</v>
      </c>
      <c r="H30" s="134">
        <v>0.17335</v>
      </c>
      <c r="I30" s="135">
        <v>7.9229999999999995E-2</v>
      </c>
      <c r="J30" s="135">
        <v>0.1234</v>
      </c>
      <c r="K30" s="134">
        <v>14.70851</v>
      </c>
      <c r="L30" s="136">
        <v>0.1246</v>
      </c>
      <c r="M30" s="137">
        <v>0.122</v>
      </c>
      <c r="N30" s="136">
        <v>0.1744</v>
      </c>
      <c r="O30" s="137">
        <v>0.1726</v>
      </c>
    </row>
    <row r="31" spans="1:15" ht="15.75" thickBot="1" x14ac:dyDescent="0.3">
      <c r="A31" s="138">
        <v>42244</v>
      </c>
      <c r="B31" s="139">
        <v>0.17294999999999999</v>
      </c>
      <c r="C31" s="140">
        <v>0.19439999999999999</v>
      </c>
      <c r="D31" s="139">
        <v>0.10963000000000001</v>
      </c>
      <c r="E31" s="140">
        <v>146.05913000000001</v>
      </c>
      <c r="F31" s="139">
        <v>0.19116</v>
      </c>
      <c r="G31" s="140">
        <v>8.7609999999999993E-2</v>
      </c>
      <c r="H31" s="139">
        <v>0.17316999999999999</v>
      </c>
      <c r="I31" s="140">
        <v>8.0079999999999998E-2</v>
      </c>
      <c r="J31" s="140">
        <v>0.1235</v>
      </c>
      <c r="K31" s="139">
        <v>14.89734</v>
      </c>
      <c r="L31" s="141">
        <v>0.12470000000000001</v>
      </c>
      <c r="M31" s="142">
        <v>0.123</v>
      </c>
      <c r="N31" s="141">
        <v>0.17385</v>
      </c>
      <c r="O31" s="142">
        <v>0.17205000000000001</v>
      </c>
    </row>
    <row r="32" spans="1:15" ht="15.75" thickTop="1" x14ac:dyDescent="0.25">
      <c r="A32" s="143" t="s">
        <v>19</v>
      </c>
      <c r="B32" s="144">
        <f>SUM(B27:B31)</f>
        <v>0.86270000000000002</v>
      </c>
      <c r="C32" s="145">
        <f>SUM(C27:C31)</f>
        <v>1.0409200000000001</v>
      </c>
      <c r="D32" s="145">
        <f t="shared" ref="D32:K32" si="6">SUM(D27:D31)</f>
        <v>0.54235</v>
      </c>
      <c r="E32" s="145">
        <f t="shared" si="6"/>
        <v>736.86076999999989</v>
      </c>
      <c r="F32" s="145">
        <f t="shared" si="6"/>
        <v>0.95350999999999997</v>
      </c>
      <c r="G32" s="145">
        <f t="shared" si="6"/>
        <v>0.43718999999999997</v>
      </c>
      <c r="H32" s="145">
        <f t="shared" si="6"/>
        <v>0.87046000000000001</v>
      </c>
      <c r="I32" s="145">
        <f t="shared" si="6"/>
        <v>0.39641999999999999</v>
      </c>
      <c r="J32" s="145">
        <f t="shared" si="6"/>
        <v>0.61919999999999997</v>
      </c>
      <c r="K32" s="145">
        <f t="shared" si="6"/>
        <v>74.308109999999999</v>
      </c>
      <c r="L32" s="136">
        <f>SUM(L27:L31)</f>
        <v>0.62520000000000009</v>
      </c>
      <c r="M32" s="136">
        <f t="shared" ref="M32:O32" si="7">SUM(M27:M31)</f>
        <v>0.61370000000000002</v>
      </c>
      <c r="N32" s="136">
        <f t="shared" si="7"/>
        <v>0.86719999999999997</v>
      </c>
      <c r="O32" s="136">
        <f t="shared" si="7"/>
        <v>0.85819999999999996</v>
      </c>
    </row>
    <row r="33" spans="1:15" ht="15.75" thickBot="1" x14ac:dyDescent="0.3">
      <c r="A33" s="146" t="s">
        <v>20</v>
      </c>
      <c r="B33" s="147">
        <f>B32/5</f>
        <v>0.17254</v>
      </c>
      <c r="C33" s="148">
        <f t="shared" ref="C33:K33" si="8">C32/4</f>
        <v>0.26023000000000002</v>
      </c>
      <c r="D33" s="148">
        <f t="shared" si="8"/>
        <v>0.1355875</v>
      </c>
      <c r="E33" s="148">
        <f t="shared" si="8"/>
        <v>184.21519249999997</v>
      </c>
      <c r="F33" s="148">
        <f t="shared" si="8"/>
        <v>0.23837749999999999</v>
      </c>
      <c r="G33" s="148">
        <f t="shared" si="8"/>
        <v>0.10929749999999999</v>
      </c>
      <c r="H33" s="148">
        <f t="shared" si="8"/>
        <v>0.217615</v>
      </c>
      <c r="I33" s="148">
        <f t="shared" si="8"/>
        <v>9.9104999999999999E-2</v>
      </c>
      <c r="J33" s="148">
        <f t="shared" si="8"/>
        <v>0.15479999999999999</v>
      </c>
      <c r="K33" s="148">
        <f t="shared" si="8"/>
        <v>18.5770275</v>
      </c>
      <c r="L33" s="141">
        <f>L32/5</f>
        <v>0.12504000000000001</v>
      </c>
      <c r="M33" s="141">
        <f t="shared" ref="M33:O33" si="9">M32/5</f>
        <v>0.12274</v>
      </c>
      <c r="N33" s="141">
        <f t="shared" si="9"/>
        <v>0.17343999999999998</v>
      </c>
      <c r="O33" s="141">
        <f t="shared" si="9"/>
        <v>0.17163999999999999</v>
      </c>
    </row>
    <row r="34" spans="1:15" ht="16.5" thickTop="1" thickBot="1" x14ac:dyDescent="0.3">
      <c r="A34" s="187">
        <v>42247</v>
      </c>
      <c r="B34" s="188">
        <v>0.17272999999999999</v>
      </c>
      <c r="C34" s="189">
        <v>0.21629000000000001</v>
      </c>
      <c r="D34" s="188">
        <v>0.11058999999999999</v>
      </c>
      <c r="E34" s="189">
        <v>145.49701999999999</v>
      </c>
      <c r="F34" s="188">
        <v>0.19014</v>
      </c>
      <c r="G34" s="189">
        <v>8.7849999999999998E-2</v>
      </c>
      <c r="H34" s="188">
        <v>0.17413000000000001</v>
      </c>
      <c r="I34" s="189">
        <v>8.0390000000000003E-2</v>
      </c>
      <c r="J34" s="189">
        <v>0.1237</v>
      </c>
      <c r="K34" s="188">
        <v>15.03032</v>
      </c>
      <c r="L34" s="190">
        <v>0.1249</v>
      </c>
      <c r="M34" s="191">
        <v>0.1225</v>
      </c>
      <c r="N34" s="190">
        <v>0.17363000000000001</v>
      </c>
      <c r="O34" s="191">
        <v>0.17183000000000001</v>
      </c>
    </row>
    <row r="35" spans="1:15" ht="15.75" thickTop="1" x14ac:dyDescent="0.25">
      <c r="A35" s="133" t="s">
        <v>19</v>
      </c>
      <c r="B35" s="160">
        <f t="shared" ref="B35:O35" si="10">SUM(B34)</f>
        <v>0.17272999999999999</v>
      </c>
      <c r="C35" s="163">
        <f t="shared" si="10"/>
        <v>0.21629000000000001</v>
      </c>
      <c r="D35" s="160">
        <f t="shared" si="10"/>
        <v>0.11058999999999999</v>
      </c>
      <c r="E35" s="163">
        <f t="shared" si="10"/>
        <v>145.49701999999999</v>
      </c>
      <c r="F35" s="160">
        <f t="shared" si="10"/>
        <v>0.19014</v>
      </c>
      <c r="G35" s="163">
        <f t="shared" si="10"/>
        <v>8.7849999999999998E-2</v>
      </c>
      <c r="H35" s="160">
        <f t="shared" si="10"/>
        <v>0.17413000000000001</v>
      </c>
      <c r="I35" s="163">
        <f t="shared" si="10"/>
        <v>8.0390000000000003E-2</v>
      </c>
      <c r="J35" s="163">
        <f t="shared" si="10"/>
        <v>0.1237</v>
      </c>
      <c r="K35" s="160">
        <f t="shared" si="10"/>
        <v>15.03032</v>
      </c>
      <c r="L35" s="136">
        <f t="shared" si="10"/>
        <v>0.1249</v>
      </c>
      <c r="M35" s="137">
        <f t="shared" si="10"/>
        <v>0.1225</v>
      </c>
      <c r="N35" s="136">
        <f t="shared" si="10"/>
        <v>0.17363000000000001</v>
      </c>
      <c r="O35" s="137">
        <f t="shared" si="10"/>
        <v>0.17183000000000001</v>
      </c>
    </row>
    <row r="36" spans="1:15" ht="15.75" thickBot="1" x14ac:dyDescent="0.3">
      <c r="A36" s="138" t="s">
        <v>39</v>
      </c>
      <c r="B36" s="192">
        <f>1/B35</f>
        <v>5.7893822729114808</v>
      </c>
      <c r="C36" s="193">
        <f>1/C35</f>
        <v>4.6234222571547461</v>
      </c>
      <c r="D36" s="193">
        <f t="shared" ref="D36:J36" si="11">1/D35</f>
        <v>9.0424088977303558</v>
      </c>
      <c r="E36" s="193">
        <f>1/E35*1000</f>
        <v>6.8729930001315491</v>
      </c>
      <c r="F36" s="193">
        <f t="shared" si="11"/>
        <v>5.2592826338487431</v>
      </c>
      <c r="G36" s="193">
        <f t="shared" si="11"/>
        <v>11.383039271485487</v>
      </c>
      <c r="H36" s="193">
        <f t="shared" si="11"/>
        <v>5.7428358123241257</v>
      </c>
      <c r="I36" s="193">
        <f t="shared" si="11"/>
        <v>12.439358129120537</v>
      </c>
      <c r="J36" s="193">
        <f t="shared" si="11"/>
        <v>8.0840743734842366</v>
      </c>
      <c r="K36" s="193">
        <f>1/K35*100</f>
        <v>6.6532182947535379</v>
      </c>
      <c r="L36" s="141">
        <f>1/L35</f>
        <v>8.0064051240992793</v>
      </c>
      <c r="M36" s="141">
        <f t="shared" ref="M36:O36" si="12">1/M35</f>
        <v>8.1632653061224492</v>
      </c>
      <c r="N36" s="141">
        <f t="shared" si="12"/>
        <v>5.7593733801762363</v>
      </c>
      <c r="O36" s="141">
        <f t="shared" si="12"/>
        <v>5.8197055229005406</v>
      </c>
    </row>
    <row r="37" spans="1:15" ht="15.75" thickTop="1" x14ac:dyDescent="0.25">
      <c r="A37" s="151"/>
      <c r="B37" s="134"/>
      <c r="C37" s="135"/>
      <c r="D37" s="134"/>
      <c r="E37" s="135"/>
      <c r="F37" s="134"/>
      <c r="G37" s="135"/>
      <c r="H37" s="134"/>
      <c r="I37" s="135"/>
      <c r="J37" s="135"/>
      <c r="K37" s="134"/>
      <c r="L37" s="136"/>
      <c r="M37" s="137"/>
      <c r="N37" s="136"/>
      <c r="O37" s="137"/>
    </row>
    <row r="38" spans="1:15" x14ac:dyDescent="0.25">
      <c r="A38" s="151"/>
      <c r="B38" s="134"/>
      <c r="C38" s="186"/>
      <c r="D38" s="134"/>
      <c r="E38" s="153" t="s">
        <v>22</v>
      </c>
      <c r="F38" s="134"/>
      <c r="G38" s="135"/>
      <c r="H38" s="134"/>
      <c r="I38" s="135"/>
      <c r="J38" s="135"/>
      <c r="K38" s="134"/>
      <c r="L38" s="136"/>
      <c r="M38" s="137"/>
      <c r="N38" s="136"/>
      <c r="O38" s="137"/>
    </row>
    <row r="39" spans="1:15" ht="15.75" thickBot="1" x14ac:dyDescent="0.3">
      <c r="A39" s="154"/>
      <c r="B39" s="155"/>
      <c r="C39" s="156"/>
      <c r="D39" s="155"/>
      <c r="E39" s="156"/>
      <c r="F39" s="155"/>
      <c r="G39" s="156"/>
      <c r="H39" s="155"/>
      <c r="I39" s="156"/>
      <c r="J39" s="156"/>
      <c r="K39" s="155"/>
      <c r="L39" s="157"/>
      <c r="M39" s="158"/>
      <c r="N39" s="157"/>
      <c r="O39" s="158"/>
    </row>
    <row r="40" spans="1:15" x14ac:dyDescent="0.25">
      <c r="A40" s="195" t="s">
        <v>23</v>
      </c>
      <c r="B40" s="196">
        <f>SUM(B6:B10,B13:B17,B20:B24,B27:B31,B34)</f>
        <v>3.5836200000000002</v>
      </c>
      <c r="C40" s="161">
        <f>SUM(C6:C10,C13:C17,C20:C24,C27:C31,C34)</f>
        <v>4.5786899999999999</v>
      </c>
      <c r="D40" s="161">
        <f t="shared" ref="D40:O40" si="13">SUM(D6:D10,D13:D17,D20:D24,D27:D31,D34)</f>
        <v>2.3506999999999998</v>
      </c>
      <c r="E40" s="161">
        <f t="shared" si="13"/>
        <v>3082.1716100000008</v>
      </c>
      <c r="F40" s="161">
        <f t="shared" si="13"/>
        <v>3.9928800000000004</v>
      </c>
      <c r="G40" s="161">
        <f t="shared" si="13"/>
        <v>1.8659999999999999</v>
      </c>
      <c r="H40" s="161">
        <f t="shared" si="13"/>
        <v>3.65326</v>
      </c>
      <c r="I40" s="161">
        <f t="shared" si="13"/>
        <v>1.68245</v>
      </c>
      <c r="J40" s="161">
        <f t="shared" si="13"/>
        <v>2.6159000000000003</v>
      </c>
      <c r="K40" s="161">
        <f t="shared" si="13"/>
        <v>322.13777999999996</v>
      </c>
      <c r="L40" s="131">
        <f t="shared" si="13"/>
        <v>2.6410999999999989</v>
      </c>
      <c r="M40" s="131">
        <f t="shared" si="13"/>
        <v>2.5911999999999993</v>
      </c>
      <c r="N40" s="131">
        <f t="shared" si="13"/>
        <v>3.6018799999999991</v>
      </c>
      <c r="O40" s="131">
        <f t="shared" si="13"/>
        <v>3.5640800000000001</v>
      </c>
    </row>
    <row r="41" spans="1:15" x14ac:dyDescent="0.25">
      <c r="A41" s="159" t="s">
        <v>24</v>
      </c>
      <c r="B41" s="160">
        <f>B40/21</f>
        <v>0.17064857142857143</v>
      </c>
      <c r="C41" s="163">
        <f>C40/21</f>
        <v>0.21803285714285714</v>
      </c>
      <c r="D41" s="163">
        <f t="shared" ref="D41:O41" si="14">D40/21</f>
        <v>0.11193809523809523</v>
      </c>
      <c r="E41" s="163">
        <f t="shared" si="14"/>
        <v>146.77007666666671</v>
      </c>
      <c r="F41" s="163">
        <f t="shared" si="14"/>
        <v>0.19013714285714287</v>
      </c>
      <c r="G41" s="163">
        <f t="shared" si="14"/>
        <v>8.8857142857142857E-2</v>
      </c>
      <c r="H41" s="163">
        <f t="shared" si="14"/>
        <v>0.1739647619047619</v>
      </c>
      <c r="I41" s="163">
        <f t="shared" si="14"/>
        <v>8.0116666666666669E-2</v>
      </c>
      <c r="J41" s="163">
        <f t="shared" si="14"/>
        <v>0.12456666666666669</v>
      </c>
      <c r="K41" s="163">
        <f t="shared" si="14"/>
        <v>15.339894285714283</v>
      </c>
      <c r="L41" s="136">
        <f t="shared" si="14"/>
        <v>0.12576666666666661</v>
      </c>
      <c r="M41" s="136">
        <f t="shared" si="14"/>
        <v>0.12339047619047616</v>
      </c>
      <c r="N41" s="136">
        <f t="shared" si="14"/>
        <v>0.17151809523809519</v>
      </c>
      <c r="O41" s="136">
        <f t="shared" si="14"/>
        <v>0.16971809523809525</v>
      </c>
    </row>
    <row r="42" spans="1:15" ht="15.75" thickBot="1" x14ac:dyDescent="0.3">
      <c r="A42" s="197" t="s">
        <v>25</v>
      </c>
      <c r="B42" s="166">
        <f>1/B41</f>
        <v>5.8599963165737439</v>
      </c>
      <c r="C42" s="167">
        <f>1/C41</f>
        <v>4.5864646874979522</v>
      </c>
      <c r="D42" s="166">
        <f>1/D41</f>
        <v>8.9335091674820273</v>
      </c>
      <c r="E42" s="167">
        <f>1000/E41</f>
        <v>6.8133779221981721</v>
      </c>
      <c r="F42" s="167">
        <f t="shared" ref="F42:J42" si="15">1/F41</f>
        <v>5.2593616637614948</v>
      </c>
      <c r="G42" s="166">
        <f t="shared" si="15"/>
        <v>11.254019292604502</v>
      </c>
      <c r="H42" s="167">
        <f t="shared" si="15"/>
        <v>5.7482905678763627</v>
      </c>
      <c r="I42" s="166">
        <f t="shared" si="15"/>
        <v>12.48179737882255</v>
      </c>
      <c r="J42" s="167">
        <f t="shared" si="15"/>
        <v>8.0278298100080274</v>
      </c>
      <c r="K42" s="167">
        <f>100/K41</f>
        <v>6.51894974876899</v>
      </c>
      <c r="L42" s="157">
        <f>1/L41</f>
        <v>7.9512324410283632</v>
      </c>
      <c r="M42" s="157">
        <f t="shared" ref="M42:O42" si="16">1/M41</f>
        <v>8.10435319543069</v>
      </c>
      <c r="N42" s="157">
        <f t="shared" si="16"/>
        <v>5.8302886270503196</v>
      </c>
      <c r="O42" s="157">
        <f t="shared" si="16"/>
        <v>5.8921236335884712</v>
      </c>
    </row>
    <row r="43" spans="1:15" x14ac:dyDescent="0.25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x14ac:dyDescent="0.25">
      <c r="A44" s="194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</row>
    <row r="45" spans="1:15" x14ac:dyDescent="0.25">
      <c r="A45" s="194"/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</row>
    <row r="46" spans="1:15" x14ac:dyDescent="0.25">
      <c r="A46" s="194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</row>
    <row r="47" spans="1:15" x14ac:dyDescent="0.2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</row>
    <row r="48" spans="1:15" x14ac:dyDescent="0.2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</row>
    <row r="49" spans="1:15" x14ac:dyDescent="0.2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</row>
    <row r="50" spans="1:15" x14ac:dyDescent="0.2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</row>
    <row r="51" spans="1:15" x14ac:dyDescent="0.2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13" zoomScale="90" zoomScaleNormal="90" workbookViewId="0">
      <selection activeCell="F50" sqref="F50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52" t="s">
        <v>33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18" t="s">
        <v>28</v>
      </c>
      <c r="M3" s="68"/>
      <c r="N3" s="68"/>
      <c r="O3" s="69"/>
    </row>
    <row r="4" spans="1:15" ht="15.75" thickBot="1" x14ac:dyDescent="0.3">
      <c r="A4" s="119"/>
      <c r="B4" s="120"/>
      <c r="C4" s="119"/>
      <c r="D4" s="120"/>
      <c r="E4" s="119"/>
      <c r="F4" s="120"/>
      <c r="G4" s="119"/>
      <c r="H4" s="120"/>
      <c r="I4" s="119"/>
      <c r="J4" s="119"/>
      <c r="K4" s="120"/>
      <c r="L4" s="121" t="s">
        <v>2</v>
      </c>
      <c r="M4" s="122"/>
      <c r="N4" s="121" t="s">
        <v>3</v>
      </c>
      <c r="O4" s="123"/>
    </row>
    <row r="5" spans="1:15" ht="15.75" thickBot="1" x14ac:dyDescent="0.3">
      <c r="A5" s="124" t="s">
        <v>4</v>
      </c>
      <c r="B5" s="125" t="s">
        <v>5</v>
      </c>
      <c r="C5" s="124" t="s">
        <v>6</v>
      </c>
      <c r="D5" s="125" t="s">
        <v>7</v>
      </c>
      <c r="E5" s="124" t="s">
        <v>8</v>
      </c>
      <c r="F5" s="125" t="s">
        <v>9</v>
      </c>
      <c r="G5" s="124" t="s">
        <v>10</v>
      </c>
      <c r="H5" s="125" t="s">
        <v>11</v>
      </c>
      <c r="I5" s="124" t="s">
        <v>12</v>
      </c>
      <c r="J5" s="124" t="s">
        <v>13</v>
      </c>
      <c r="K5" s="125" t="s">
        <v>14</v>
      </c>
      <c r="L5" s="126" t="s">
        <v>15</v>
      </c>
      <c r="M5" s="127" t="s">
        <v>16</v>
      </c>
      <c r="N5" s="126" t="s">
        <v>17</v>
      </c>
      <c r="O5" s="127" t="s">
        <v>18</v>
      </c>
    </row>
    <row r="6" spans="1:15" s="111" customFormat="1" x14ac:dyDescent="0.25">
      <c r="A6" s="128">
        <v>42248</v>
      </c>
      <c r="B6" s="129">
        <v>0.17293</v>
      </c>
      <c r="C6" s="130">
        <v>0.21525</v>
      </c>
      <c r="D6" s="129">
        <v>0.11005</v>
      </c>
      <c r="E6" s="130">
        <v>145.66522000000001</v>
      </c>
      <c r="F6" s="129">
        <v>0.1928</v>
      </c>
      <c r="G6" s="130">
        <v>8.7900000000000006E-2</v>
      </c>
      <c r="H6" s="129">
        <v>0.17394000000000001</v>
      </c>
      <c r="I6" s="130">
        <v>8.0240000000000006E-2</v>
      </c>
      <c r="J6" s="130">
        <v>0.1234</v>
      </c>
      <c r="K6" s="129">
        <v>14.96055</v>
      </c>
      <c r="L6" s="131">
        <v>0.1246</v>
      </c>
      <c r="M6" s="132">
        <v>0.1222</v>
      </c>
      <c r="N6" s="131">
        <v>0.17383000000000001</v>
      </c>
      <c r="O6" s="132">
        <v>0.17202999999999999</v>
      </c>
    </row>
    <row r="7" spans="1:15" s="111" customFormat="1" x14ac:dyDescent="0.25">
      <c r="A7" s="133">
        <v>42249</v>
      </c>
      <c r="B7" s="134">
        <v>0.17393</v>
      </c>
      <c r="C7" s="135">
        <v>0.21353</v>
      </c>
      <c r="D7" s="134">
        <v>0.10917</v>
      </c>
      <c r="E7" s="135">
        <v>144.79499000000001</v>
      </c>
      <c r="F7" s="134">
        <v>0.19359000000000001</v>
      </c>
      <c r="G7" s="135">
        <v>8.7359999999999993E-2</v>
      </c>
      <c r="H7" s="134">
        <v>0.17348</v>
      </c>
      <c r="I7" s="135">
        <v>8.0149999999999999E-2</v>
      </c>
      <c r="J7" s="135">
        <v>0.123</v>
      </c>
      <c r="K7" s="134">
        <v>14.79429</v>
      </c>
      <c r="L7" s="136">
        <v>0.1242</v>
      </c>
      <c r="M7" s="137">
        <v>0.12180000000000001</v>
      </c>
      <c r="N7" s="136">
        <v>0.17480000000000001</v>
      </c>
      <c r="O7" s="137">
        <v>0.17302999999999999</v>
      </c>
    </row>
    <row r="8" spans="1:15" s="111" customFormat="1" x14ac:dyDescent="0.25">
      <c r="A8" s="133">
        <v>42250</v>
      </c>
      <c r="B8" s="134">
        <v>0.17480999999999999</v>
      </c>
      <c r="C8" s="135">
        <v>0.21298</v>
      </c>
      <c r="D8" s="134">
        <v>0.1089</v>
      </c>
      <c r="E8" s="135">
        <v>144.68684999999999</v>
      </c>
      <c r="F8" s="134">
        <v>0.19334999999999999</v>
      </c>
      <c r="G8" s="135">
        <v>8.7139999999999995E-2</v>
      </c>
      <c r="H8" s="134">
        <v>0.17355999999999999</v>
      </c>
      <c r="I8" s="135">
        <v>8.0159999999999995E-2</v>
      </c>
      <c r="J8" s="135">
        <v>0.1226</v>
      </c>
      <c r="K8" s="134">
        <v>14.793419999999999</v>
      </c>
      <c r="L8" s="136">
        <v>0.12379999999999999</v>
      </c>
      <c r="M8" s="137">
        <v>0.12139999999999999</v>
      </c>
      <c r="N8" s="136">
        <v>0.17571000000000001</v>
      </c>
      <c r="O8" s="137">
        <v>0.17391000000000001</v>
      </c>
    </row>
    <row r="9" spans="1:15" s="111" customFormat="1" ht="15.75" thickBot="1" x14ac:dyDescent="0.3">
      <c r="A9" s="138">
        <v>42251</v>
      </c>
      <c r="B9" s="139">
        <v>0.17460000000000001</v>
      </c>
      <c r="C9" s="140">
        <v>0.21526999999999999</v>
      </c>
      <c r="D9" s="139">
        <v>0.11007</v>
      </c>
      <c r="E9" s="140">
        <v>145.63185999999999</v>
      </c>
      <c r="F9" s="139">
        <v>0.19253999999999999</v>
      </c>
      <c r="G9" s="140">
        <v>8.7330000000000005E-2</v>
      </c>
      <c r="H9" s="139">
        <v>0.17358999999999999</v>
      </c>
      <c r="I9" s="140">
        <v>8.0430000000000001E-2</v>
      </c>
      <c r="J9" s="140">
        <v>0.1227</v>
      </c>
      <c r="K9" s="139">
        <v>14.74823</v>
      </c>
      <c r="L9" s="141">
        <v>0.1239</v>
      </c>
      <c r="M9" s="142">
        <v>0.1215</v>
      </c>
      <c r="N9" s="141">
        <v>0.17551</v>
      </c>
      <c r="O9" s="142">
        <v>0.17371</v>
      </c>
    </row>
    <row r="10" spans="1:15" ht="15.75" thickTop="1" x14ac:dyDescent="0.25">
      <c r="A10" s="143" t="s">
        <v>19</v>
      </c>
      <c r="B10" s="144">
        <f>SUM(B6:B9)</f>
        <v>0.69626999999999994</v>
      </c>
      <c r="C10" s="145">
        <f>SUM(C6:C9)</f>
        <v>0.85702999999999996</v>
      </c>
      <c r="D10" s="144">
        <f t="shared" ref="D10:O10" si="0">SUM(D6:D9)</f>
        <v>0.43818999999999997</v>
      </c>
      <c r="E10" s="145">
        <f t="shared" si="0"/>
        <v>580.77891999999997</v>
      </c>
      <c r="F10" s="144">
        <f t="shared" si="0"/>
        <v>0.77228000000000008</v>
      </c>
      <c r="G10" s="145">
        <f t="shared" si="0"/>
        <v>0.34972999999999999</v>
      </c>
      <c r="H10" s="144">
        <f t="shared" si="0"/>
        <v>0.69457000000000002</v>
      </c>
      <c r="I10" s="145">
        <f t="shared" si="0"/>
        <v>0.32097999999999999</v>
      </c>
      <c r="J10" s="145">
        <f t="shared" si="0"/>
        <v>0.49170000000000003</v>
      </c>
      <c r="K10" s="144">
        <f t="shared" si="0"/>
        <v>59.296489999999999</v>
      </c>
      <c r="L10" s="136">
        <f t="shared" si="0"/>
        <v>0.49650000000000005</v>
      </c>
      <c r="M10" s="137">
        <f t="shared" si="0"/>
        <v>0.4869</v>
      </c>
      <c r="N10" s="136">
        <f t="shared" si="0"/>
        <v>0.69985000000000008</v>
      </c>
      <c r="O10" s="137">
        <f t="shared" si="0"/>
        <v>0.69267999999999996</v>
      </c>
    </row>
    <row r="11" spans="1:15" ht="15.75" thickBot="1" x14ac:dyDescent="0.3">
      <c r="A11" s="146" t="s">
        <v>20</v>
      </c>
      <c r="B11" s="147">
        <f>B10/4</f>
        <v>0.17406749999999999</v>
      </c>
      <c r="C11" s="148">
        <f t="shared" ref="C11:O11" si="1">C10/4</f>
        <v>0.21425749999999999</v>
      </c>
      <c r="D11" s="148">
        <f t="shared" si="1"/>
        <v>0.10954749999999999</v>
      </c>
      <c r="E11" s="148">
        <f t="shared" si="1"/>
        <v>145.19472999999999</v>
      </c>
      <c r="F11" s="148">
        <f t="shared" si="1"/>
        <v>0.19307000000000002</v>
      </c>
      <c r="G11" s="148">
        <f t="shared" si="1"/>
        <v>8.7432499999999996E-2</v>
      </c>
      <c r="H11" s="148">
        <f t="shared" si="1"/>
        <v>0.17364250000000001</v>
      </c>
      <c r="I11" s="148">
        <f t="shared" si="1"/>
        <v>8.0244999999999997E-2</v>
      </c>
      <c r="J11" s="148">
        <f t="shared" si="1"/>
        <v>0.12292500000000001</v>
      </c>
      <c r="K11" s="148">
        <f t="shared" si="1"/>
        <v>14.8241225</v>
      </c>
      <c r="L11" s="141">
        <f t="shared" si="1"/>
        <v>0.12412500000000001</v>
      </c>
      <c r="M11" s="141">
        <f t="shared" si="1"/>
        <v>0.121725</v>
      </c>
      <c r="N11" s="141">
        <f t="shared" si="1"/>
        <v>0.17496250000000002</v>
      </c>
      <c r="O11" s="141">
        <f t="shared" si="1"/>
        <v>0.17316999999999999</v>
      </c>
    </row>
    <row r="12" spans="1:15" s="111" customFormat="1" ht="13.5" customHeight="1" thickTop="1" x14ac:dyDescent="0.25">
      <c r="A12" s="133">
        <v>42254</v>
      </c>
      <c r="B12" s="134">
        <v>0.17624999999999999</v>
      </c>
      <c r="C12" s="135">
        <v>0.21382999999999999</v>
      </c>
      <c r="D12" s="134">
        <v>0.10933</v>
      </c>
      <c r="E12" s="135">
        <v>145.30587</v>
      </c>
      <c r="F12" s="134">
        <v>0.19383</v>
      </c>
      <c r="G12" s="135">
        <v>8.6970000000000006E-2</v>
      </c>
      <c r="H12" s="134">
        <v>0.17341999999999999</v>
      </c>
      <c r="I12" s="135">
        <v>8.0299999999999996E-2</v>
      </c>
      <c r="J12" s="135">
        <v>0.12189999999999999</v>
      </c>
      <c r="K12" s="134">
        <v>14.498480000000001</v>
      </c>
      <c r="L12" s="136">
        <v>0.1231</v>
      </c>
      <c r="M12" s="137">
        <v>0.1207</v>
      </c>
      <c r="N12" s="136">
        <v>0.17715</v>
      </c>
      <c r="O12" s="137">
        <v>0.17535000000000001</v>
      </c>
    </row>
    <row r="13" spans="1:15" s="111" customFormat="1" x14ac:dyDescent="0.25">
      <c r="A13" s="133">
        <v>42255</v>
      </c>
      <c r="B13" s="134">
        <v>0.17619000000000001</v>
      </c>
      <c r="C13" s="135">
        <v>0.21393999999999999</v>
      </c>
      <c r="D13" s="134">
        <v>0.10939</v>
      </c>
      <c r="E13" s="135">
        <v>146.69920999999999</v>
      </c>
      <c r="F13" s="134">
        <v>0.19431000000000001</v>
      </c>
      <c r="G13" s="135">
        <v>8.7040000000000006E-2</v>
      </c>
      <c r="H13" s="134">
        <v>0.17394000000000001</v>
      </c>
      <c r="I13" s="135">
        <v>8.0049999999999996E-2</v>
      </c>
      <c r="J13" s="135">
        <v>0.122</v>
      </c>
      <c r="K13" s="134">
        <v>14.54438</v>
      </c>
      <c r="L13" s="136">
        <v>0.1232</v>
      </c>
      <c r="M13" s="137">
        <v>0.1208</v>
      </c>
      <c r="N13" s="136">
        <v>0.17709</v>
      </c>
      <c r="O13" s="137">
        <v>0.17529</v>
      </c>
    </row>
    <row r="14" spans="1:15" s="111" customFormat="1" x14ac:dyDescent="0.25">
      <c r="A14" s="133">
        <v>42256</v>
      </c>
      <c r="B14" s="134">
        <v>0.17523</v>
      </c>
      <c r="C14" s="135">
        <v>0.21396000000000001</v>
      </c>
      <c r="D14" s="134">
        <v>0.1094</v>
      </c>
      <c r="E14" s="135">
        <v>147.13</v>
      </c>
      <c r="F14" s="134">
        <v>0.19405</v>
      </c>
      <c r="G14" s="135">
        <v>8.7220000000000006E-2</v>
      </c>
      <c r="H14" s="134">
        <v>0.1741</v>
      </c>
      <c r="I14" s="135">
        <v>7.9759999999999998E-2</v>
      </c>
      <c r="J14" s="135">
        <v>0.12239999999999999</v>
      </c>
      <c r="K14" s="134">
        <v>14.63889</v>
      </c>
      <c r="L14" s="136">
        <v>0.1236</v>
      </c>
      <c r="M14" s="137">
        <v>0.1212</v>
      </c>
      <c r="N14" s="136">
        <v>0.17613000000000001</v>
      </c>
      <c r="O14" s="137">
        <v>0.17433000000000001</v>
      </c>
    </row>
    <row r="15" spans="1:15" s="111" customFormat="1" x14ac:dyDescent="0.25">
      <c r="A15" s="133">
        <v>42257</v>
      </c>
      <c r="B15" s="134">
        <v>0.17454</v>
      </c>
      <c r="C15" s="135">
        <v>0.215</v>
      </c>
      <c r="D15" s="134">
        <v>0.10993</v>
      </c>
      <c r="E15" s="135">
        <v>146.22900999999999</v>
      </c>
      <c r="F15" s="134">
        <v>0.19242000000000001</v>
      </c>
      <c r="G15" s="135">
        <v>8.7559999999999999E-2</v>
      </c>
      <c r="H15" s="134">
        <v>0.17369999999999999</v>
      </c>
      <c r="I15" s="135">
        <v>7.9869999999999997E-2</v>
      </c>
      <c r="J15" s="135">
        <v>0.12280000000000001</v>
      </c>
      <c r="K15" s="134">
        <v>14.81198</v>
      </c>
      <c r="L15" s="136">
        <v>0.124</v>
      </c>
      <c r="M15" s="137">
        <v>0.1216</v>
      </c>
      <c r="N15" s="136">
        <v>0.17544000000000001</v>
      </c>
      <c r="O15" s="137">
        <v>0.17363999999999999</v>
      </c>
    </row>
    <row r="16" spans="1:15" s="111" customFormat="1" ht="15.75" thickBot="1" x14ac:dyDescent="0.3">
      <c r="A16" s="138">
        <v>42258</v>
      </c>
      <c r="B16" s="139">
        <v>0.17380000000000001</v>
      </c>
      <c r="C16" s="140">
        <v>0.21342</v>
      </c>
      <c r="D16" s="139">
        <v>0.10911999999999999</v>
      </c>
      <c r="E16" s="140">
        <v>146.61309</v>
      </c>
      <c r="F16" s="139">
        <v>0.19536000000000001</v>
      </c>
      <c r="G16" s="140">
        <v>7.9600000000000004E-2</v>
      </c>
      <c r="H16" s="139">
        <v>0.17374999999999999</v>
      </c>
      <c r="I16" s="140">
        <v>7.9600000000000004E-2</v>
      </c>
      <c r="J16" s="140">
        <v>0.1229</v>
      </c>
      <c r="K16" s="139">
        <v>14.83065</v>
      </c>
      <c r="L16" s="141">
        <v>0.1241</v>
      </c>
      <c r="M16" s="142">
        <v>0.1217</v>
      </c>
      <c r="N16" s="141">
        <v>0.17469999999999999</v>
      </c>
      <c r="O16" s="142">
        <v>0.1729</v>
      </c>
    </row>
    <row r="17" spans="1:15" ht="15.75" thickTop="1" x14ac:dyDescent="0.25">
      <c r="A17" s="143" t="s">
        <v>19</v>
      </c>
      <c r="B17" s="144">
        <f t="shared" ref="B17:J17" si="2">SUM(B12:B16)</f>
        <v>0.87600999999999996</v>
      </c>
      <c r="C17" s="145">
        <f t="shared" si="2"/>
        <v>1.0701499999999999</v>
      </c>
      <c r="D17" s="144">
        <f t="shared" si="2"/>
        <v>0.54716999999999993</v>
      </c>
      <c r="E17" s="145">
        <f t="shared" si="2"/>
        <v>731.97718000000009</v>
      </c>
      <c r="F17" s="144">
        <f t="shared" si="2"/>
        <v>0.96997</v>
      </c>
      <c r="G17" s="145">
        <f t="shared" si="2"/>
        <v>0.42839000000000005</v>
      </c>
      <c r="H17" s="144">
        <f t="shared" si="2"/>
        <v>0.86890999999999996</v>
      </c>
      <c r="I17" s="145">
        <f t="shared" si="2"/>
        <v>0.39957999999999999</v>
      </c>
      <c r="J17" s="145">
        <f t="shared" si="2"/>
        <v>0.61199999999999999</v>
      </c>
      <c r="K17" s="144">
        <f t="shared" ref="K17:O17" si="3">SUM(K12:K16)</f>
        <v>73.324380000000005</v>
      </c>
      <c r="L17" s="136">
        <f t="shared" si="3"/>
        <v>0.61799999999999999</v>
      </c>
      <c r="M17" s="137">
        <f t="shared" si="3"/>
        <v>0.60599999999999998</v>
      </c>
      <c r="N17" s="136">
        <f t="shared" si="3"/>
        <v>0.88051000000000001</v>
      </c>
      <c r="O17" s="137">
        <f t="shared" si="3"/>
        <v>0.87151000000000001</v>
      </c>
    </row>
    <row r="18" spans="1:15" ht="15.75" thickBot="1" x14ac:dyDescent="0.3">
      <c r="A18" s="146" t="s">
        <v>20</v>
      </c>
      <c r="B18" s="147">
        <f>B17/5</f>
        <v>0.175202</v>
      </c>
      <c r="C18" s="148">
        <f>C17/5</f>
        <v>0.21403</v>
      </c>
      <c r="D18" s="148">
        <f t="shared" ref="D18:K18" si="4">D17/5</f>
        <v>0.10943399999999999</v>
      </c>
      <c r="E18" s="148">
        <f t="shared" si="4"/>
        <v>146.39543600000002</v>
      </c>
      <c r="F18" s="148">
        <f t="shared" si="4"/>
        <v>0.193994</v>
      </c>
      <c r="G18" s="148">
        <f t="shared" si="4"/>
        <v>8.5678000000000004E-2</v>
      </c>
      <c r="H18" s="148">
        <f t="shared" si="4"/>
        <v>0.17378199999999999</v>
      </c>
      <c r="I18" s="148">
        <f t="shared" si="4"/>
        <v>7.9916000000000001E-2</v>
      </c>
      <c r="J18" s="148">
        <f t="shared" si="4"/>
        <v>0.12239999999999999</v>
      </c>
      <c r="K18" s="148">
        <f t="shared" si="4"/>
        <v>14.664876000000001</v>
      </c>
      <c r="L18" s="141">
        <f>L17/5</f>
        <v>0.1236</v>
      </c>
      <c r="M18" s="142">
        <f>M17/5</f>
        <v>0.1212</v>
      </c>
      <c r="N18" s="141">
        <f>N17/5</f>
        <v>0.17610200000000001</v>
      </c>
      <c r="O18" s="142">
        <f>O17/5</f>
        <v>0.17430200000000001</v>
      </c>
    </row>
    <row r="19" spans="1:15" ht="15" customHeight="1" thickTop="1" x14ac:dyDescent="0.25">
      <c r="A19" s="133">
        <v>42261</v>
      </c>
      <c r="B19" s="134">
        <v>0.17387</v>
      </c>
      <c r="C19" s="135">
        <v>0.21246999999999999</v>
      </c>
      <c r="D19" s="134">
        <v>9.7729999999999997E-2</v>
      </c>
      <c r="E19" s="135">
        <v>145.57173</v>
      </c>
      <c r="F19" s="134">
        <v>0.19428999999999999</v>
      </c>
      <c r="G19" s="135">
        <v>8.7349999999999997E-2</v>
      </c>
      <c r="H19" s="134">
        <v>0.17385999999999999</v>
      </c>
      <c r="I19" s="135">
        <v>7.9759999999999998E-2</v>
      </c>
      <c r="J19" s="135">
        <v>0.123</v>
      </c>
      <c r="K19" s="134">
        <v>14.829190000000001</v>
      </c>
      <c r="L19" s="136">
        <v>0.1242</v>
      </c>
      <c r="M19" s="137">
        <v>0.12180000000000001</v>
      </c>
      <c r="N19" s="136">
        <v>0.17477000000000001</v>
      </c>
      <c r="O19" s="137">
        <v>0.17197000000000001</v>
      </c>
    </row>
    <row r="20" spans="1:15" x14ac:dyDescent="0.25">
      <c r="A20" s="133">
        <v>42262</v>
      </c>
      <c r="B20" s="134">
        <v>0.17319999999999999</v>
      </c>
      <c r="C20" s="135">
        <v>0.21290999999999999</v>
      </c>
      <c r="D20" s="134">
        <v>0.10886</v>
      </c>
      <c r="E20" s="135">
        <v>145.52583999999999</v>
      </c>
      <c r="F20" s="134">
        <v>0.19488</v>
      </c>
      <c r="G20" s="135">
        <v>8.7330000000000005E-2</v>
      </c>
      <c r="H20" s="134">
        <v>0.17354</v>
      </c>
      <c r="I20" s="135">
        <v>7.9939999999999997E-2</v>
      </c>
      <c r="J20" s="135">
        <v>0.1232</v>
      </c>
      <c r="K20" s="134">
        <v>14.81865</v>
      </c>
      <c r="L20" s="136">
        <v>0.1244</v>
      </c>
      <c r="M20" s="137">
        <v>0.122</v>
      </c>
      <c r="N20" s="136">
        <v>0.1741</v>
      </c>
      <c r="O20" s="137">
        <v>0.17230000000000001</v>
      </c>
    </row>
    <row r="21" spans="1:15" x14ac:dyDescent="0.25">
      <c r="A21" s="133">
        <v>42263</v>
      </c>
      <c r="B21" s="134">
        <v>0.17326</v>
      </c>
      <c r="C21" s="135">
        <v>0.21362999999999999</v>
      </c>
      <c r="D21" s="134">
        <v>0.10922</v>
      </c>
      <c r="E21" s="135">
        <v>145.76849999999999</v>
      </c>
      <c r="F21" s="134">
        <v>0.19474</v>
      </c>
      <c r="G21" s="135">
        <v>8.7419999999999998E-2</v>
      </c>
      <c r="H21" s="134">
        <v>0.17301</v>
      </c>
      <c r="I21" s="135">
        <v>0.08</v>
      </c>
      <c r="J21" s="135">
        <v>0.12330000000000001</v>
      </c>
      <c r="K21" s="134">
        <v>14.80294</v>
      </c>
      <c r="L21" s="136">
        <v>0.1245</v>
      </c>
      <c r="M21" s="137">
        <v>0.1221</v>
      </c>
      <c r="N21" s="136">
        <v>0.17416000000000001</v>
      </c>
      <c r="O21" s="137">
        <v>0.17236000000000001</v>
      </c>
    </row>
    <row r="22" spans="1:15" x14ac:dyDescent="0.25">
      <c r="A22" s="133">
        <v>42264</v>
      </c>
      <c r="B22" s="134">
        <v>0.17207</v>
      </c>
      <c r="C22" s="135">
        <v>0.21443000000000001</v>
      </c>
      <c r="D22" s="134">
        <v>0.10964</v>
      </c>
      <c r="E22" s="135">
        <v>145.72003000000001</v>
      </c>
      <c r="F22" s="134">
        <v>0.19438</v>
      </c>
      <c r="G22" s="135">
        <v>8.8029999999999997E-2</v>
      </c>
      <c r="H22" s="134">
        <v>0.17294999999999999</v>
      </c>
      <c r="I22" s="135">
        <v>7.9869999999999997E-2</v>
      </c>
      <c r="J22" s="135">
        <v>0.12379999999999999</v>
      </c>
      <c r="K22" s="134">
        <v>14.92502</v>
      </c>
      <c r="L22" s="136">
        <v>0.125</v>
      </c>
      <c r="M22" s="137">
        <v>0.1226</v>
      </c>
      <c r="N22" s="136">
        <v>0.17297000000000001</v>
      </c>
      <c r="O22" s="137">
        <v>0.17116999999999999</v>
      </c>
    </row>
    <row r="23" spans="1:15" ht="15.75" thickBot="1" x14ac:dyDescent="0.3">
      <c r="A23" s="138">
        <v>42265</v>
      </c>
      <c r="B23" s="139">
        <v>0.17252000000000001</v>
      </c>
      <c r="C23" s="140">
        <v>0.21204999999999999</v>
      </c>
      <c r="D23" s="139">
        <v>0.10842</v>
      </c>
      <c r="E23" s="140">
        <v>144.33806999999999</v>
      </c>
      <c r="F23" s="139">
        <v>0.19461999999999999</v>
      </c>
      <c r="G23" s="140">
        <v>8.7569999999999995E-2</v>
      </c>
      <c r="H23" s="139">
        <v>0.17291999999999999</v>
      </c>
      <c r="I23" s="140">
        <v>7.9369999999999996E-2</v>
      </c>
      <c r="J23" s="140">
        <v>0.1236</v>
      </c>
      <c r="K23" s="139">
        <v>14.86027</v>
      </c>
      <c r="L23" s="141">
        <v>0.12479999999999999</v>
      </c>
      <c r="M23" s="142">
        <v>0.12239999999999999</v>
      </c>
      <c r="N23" s="141">
        <v>0.17341999999999999</v>
      </c>
      <c r="O23" s="142">
        <v>0.17161999999999999</v>
      </c>
    </row>
    <row r="24" spans="1:15" ht="15.75" thickTop="1" x14ac:dyDescent="0.25">
      <c r="A24" s="143" t="s">
        <v>19</v>
      </c>
      <c r="B24" s="144">
        <f t="shared" ref="B24:O24" si="5">SUM(B19:B23)</f>
        <v>0.86491999999999991</v>
      </c>
      <c r="C24" s="145">
        <f t="shared" si="5"/>
        <v>1.06549</v>
      </c>
      <c r="D24" s="144">
        <f t="shared" si="5"/>
        <v>0.53386999999999996</v>
      </c>
      <c r="E24" s="145">
        <f t="shared" si="5"/>
        <v>726.92417</v>
      </c>
      <c r="F24" s="144">
        <f t="shared" si="5"/>
        <v>0.97291000000000005</v>
      </c>
      <c r="G24" s="145">
        <f t="shared" si="5"/>
        <v>0.43769999999999998</v>
      </c>
      <c r="H24" s="144">
        <f t="shared" si="5"/>
        <v>0.86627999999999994</v>
      </c>
      <c r="I24" s="145">
        <f t="shared" si="5"/>
        <v>0.39894000000000002</v>
      </c>
      <c r="J24" s="145">
        <f t="shared" si="5"/>
        <v>0.6169</v>
      </c>
      <c r="K24" s="144">
        <f t="shared" si="5"/>
        <v>74.236069999999998</v>
      </c>
      <c r="L24" s="136">
        <f t="shared" si="5"/>
        <v>0.62290000000000001</v>
      </c>
      <c r="M24" s="137">
        <f t="shared" si="5"/>
        <v>0.6109</v>
      </c>
      <c r="N24" s="136">
        <f t="shared" si="5"/>
        <v>0.86941999999999997</v>
      </c>
      <c r="O24" s="137">
        <f t="shared" si="5"/>
        <v>0.85941999999999996</v>
      </c>
    </row>
    <row r="25" spans="1:15" ht="15.75" thickBot="1" x14ac:dyDescent="0.3">
      <c r="A25" s="146" t="s">
        <v>20</v>
      </c>
      <c r="B25" s="147">
        <f>B24/5</f>
        <v>0.17298399999999997</v>
      </c>
      <c r="C25" s="148">
        <f>C24/5</f>
        <v>0.21309800000000001</v>
      </c>
      <c r="D25" s="148">
        <f t="shared" ref="D25:K25" si="6">D24/5</f>
        <v>0.10677399999999999</v>
      </c>
      <c r="E25" s="148">
        <f t="shared" si="6"/>
        <v>145.38483400000001</v>
      </c>
      <c r="F25" s="148">
        <f t="shared" si="6"/>
        <v>0.194582</v>
      </c>
      <c r="G25" s="148">
        <f t="shared" si="6"/>
        <v>8.7539999999999993E-2</v>
      </c>
      <c r="H25" s="148">
        <f t="shared" si="6"/>
        <v>0.17325599999999999</v>
      </c>
      <c r="I25" s="148">
        <f t="shared" si="6"/>
        <v>7.9787999999999998E-2</v>
      </c>
      <c r="J25" s="148">
        <f t="shared" si="6"/>
        <v>0.12338</v>
      </c>
      <c r="K25" s="148">
        <f t="shared" si="6"/>
        <v>14.847213999999999</v>
      </c>
      <c r="L25" s="141">
        <f>L24/5</f>
        <v>0.12458</v>
      </c>
      <c r="M25" s="142">
        <f>M24/5</f>
        <v>0.12218</v>
      </c>
      <c r="N25" s="141">
        <f>N24/5</f>
        <v>0.17388399999999998</v>
      </c>
      <c r="O25" s="142">
        <f>O24/5</f>
        <v>0.17188399999999998</v>
      </c>
    </row>
    <row r="26" spans="1:15" ht="15.75" thickTop="1" x14ac:dyDescent="0.25">
      <c r="A26" s="133">
        <v>42268</v>
      </c>
      <c r="B26" s="134">
        <v>0.17222999999999999</v>
      </c>
      <c r="C26" s="135">
        <v>0.21432999999999999</v>
      </c>
      <c r="D26" s="134">
        <v>0.10958</v>
      </c>
      <c r="E26" s="135">
        <v>144.49605</v>
      </c>
      <c r="F26" s="134">
        <v>0.19266</v>
      </c>
      <c r="G26" s="135">
        <v>8.7359999999999993E-2</v>
      </c>
      <c r="H26" s="134">
        <v>0.17343</v>
      </c>
      <c r="I26" s="135">
        <v>7.9719999999999999E-2</v>
      </c>
      <c r="J26" s="135">
        <v>0.1239</v>
      </c>
      <c r="K26" s="134">
        <v>14.86614</v>
      </c>
      <c r="L26" s="136">
        <v>0.12509999999999999</v>
      </c>
      <c r="M26" s="137">
        <v>0.1227</v>
      </c>
      <c r="N26" s="136">
        <v>0.17313000000000001</v>
      </c>
      <c r="O26" s="137">
        <v>0.17133000000000001</v>
      </c>
    </row>
    <row r="27" spans="1:15" x14ac:dyDescent="0.25">
      <c r="A27" s="133">
        <v>42269</v>
      </c>
      <c r="B27" s="134">
        <v>0.17263000000000001</v>
      </c>
      <c r="C27" s="135">
        <v>0.21490000000000001</v>
      </c>
      <c r="D27" s="134">
        <v>0.10988000000000001</v>
      </c>
      <c r="E27" s="135">
        <v>145.05600000000001</v>
      </c>
      <c r="F27" s="134">
        <v>0.19434000000000001</v>
      </c>
      <c r="G27" s="135">
        <v>8.7580000000000005E-2</v>
      </c>
      <c r="H27" s="134">
        <v>0.17374000000000001</v>
      </c>
      <c r="I27" s="135">
        <v>7.9600000000000004E-2</v>
      </c>
      <c r="J27" s="135">
        <v>0.1235</v>
      </c>
      <c r="K27" s="134">
        <v>14.84408</v>
      </c>
      <c r="L27" s="136">
        <v>0.12470000000000001</v>
      </c>
      <c r="M27" s="137">
        <v>0.123</v>
      </c>
      <c r="N27" s="136">
        <v>0.17352999999999999</v>
      </c>
      <c r="O27" s="137">
        <v>0.17172999999999999</v>
      </c>
    </row>
    <row r="28" spans="1:15" x14ac:dyDescent="0.25">
      <c r="A28" s="133">
        <v>42270</v>
      </c>
      <c r="B28" s="134">
        <v>0.17348</v>
      </c>
      <c r="C28" s="135">
        <v>0.21584999999999999</v>
      </c>
      <c r="D28" s="134">
        <v>0.11036</v>
      </c>
      <c r="E28" s="135">
        <v>145.24338</v>
      </c>
      <c r="F28" s="134">
        <v>0.19534000000000001</v>
      </c>
      <c r="G28" s="135">
        <v>8.7660000000000002E-2</v>
      </c>
      <c r="H28" s="134">
        <v>0.17427999999999999</v>
      </c>
      <c r="I28" s="135">
        <v>7.9869999999999997E-2</v>
      </c>
      <c r="J28" s="135">
        <v>0.1231</v>
      </c>
      <c r="K28" s="134">
        <v>14.787229999999999</v>
      </c>
      <c r="L28" s="136">
        <v>0.12429999999999999</v>
      </c>
      <c r="M28" s="137">
        <v>0.12189999999999999</v>
      </c>
      <c r="N28" s="136">
        <v>0.17438000000000001</v>
      </c>
      <c r="O28" s="137">
        <v>0.17258000000000001</v>
      </c>
    </row>
    <row r="29" spans="1:15" x14ac:dyDescent="0.25">
      <c r="A29" s="133">
        <v>42271</v>
      </c>
      <c r="B29" s="134">
        <v>0.17430000000000001</v>
      </c>
      <c r="C29" s="135">
        <v>0.21495</v>
      </c>
      <c r="D29" s="134">
        <v>0.1099</v>
      </c>
      <c r="E29" s="135">
        <v>145.72158999999999</v>
      </c>
      <c r="F29" s="134">
        <v>0.19550999999999999</v>
      </c>
      <c r="G29" s="135">
        <v>8.7400000000000005E-2</v>
      </c>
      <c r="H29" s="134">
        <v>0.17444999999999999</v>
      </c>
      <c r="I29" s="135">
        <v>8.0250000000000002E-2</v>
      </c>
      <c r="J29" s="135">
        <v>0.1226</v>
      </c>
      <c r="K29" s="134">
        <v>14.73621</v>
      </c>
      <c r="L29" s="136">
        <v>0.12379999999999999</v>
      </c>
      <c r="M29" s="137">
        <v>0.12139999999999999</v>
      </c>
      <c r="N29" s="136">
        <v>0.17519999999999999</v>
      </c>
      <c r="O29" s="137">
        <v>0.1734</v>
      </c>
    </row>
    <row r="30" spans="1:15" ht="15.75" thickBot="1" x14ac:dyDescent="0.3">
      <c r="A30" s="138">
        <v>42272</v>
      </c>
      <c r="B30" s="139">
        <v>0.17508000000000001</v>
      </c>
      <c r="C30" s="140">
        <v>0.21304999999999999</v>
      </c>
      <c r="D30" s="139">
        <v>0.10893</v>
      </c>
      <c r="E30" s="140">
        <v>146.15582000000001</v>
      </c>
      <c r="F30" s="139">
        <v>0.19386999999999999</v>
      </c>
      <c r="G30" s="140">
        <v>8.7150000000000005E-2</v>
      </c>
      <c r="H30" s="139">
        <v>0.17466999999999999</v>
      </c>
      <c r="I30" s="140">
        <v>8.7150000000000005E-2</v>
      </c>
      <c r="J30" s="140">
        <v>0.1225</v>
      </c>
      <c r="K30" s="139">
        <v>14.466111</v>
      </c>
      <c r="L30" s="141">
        <v>0.1237</v>
      </c>
      <c r="M30" s="142">
        <v>0.12130000000000001</v>
      </c>
      <c r="N30" s="141">
        <v>0.17598</v>
      </c>
      <c r="O30" s="142">
        <v>0.17418</v>
      </c>
    </row>
    <row r="31" spans="1:15" ht="15.75" thickTop="1" x14ac:dyDescent="0.25">
      <c r="A31" s="143" t="s">
        <v>19</v>
      </c>
      <c r="B31" s="144">
        <f t="shared" ref="B31:O31" si="7">SUM(B26:B30)</f>
        <v>0.86772000000000005</v>
      </c>
      <c r="C31" s="145">
        <f t="shared" si="7"/>
        <v>1.07308</v>
      </c>
      <c r="D31" s="144">
        <f t="shared" si="7"/>
        <v>0.54864999999999997</v>
      </c>
      <c r="E31" s="145">
        <f t="shared" si="7"/>
        <v>726.67283999999995</v>
      </c>
      <c r="F31" s="144">
        <f t="shared" si="7"/>
        <v>0.97172000000000003</v>
      </c>
      <c r="G31" s="145">
        <f t="shared" si="7"/>
        <v>0.43714999999999998</v>
      </c>
      <c r="H31" s="144">
        <f t="shared" si="7"/>
        <v>0.87056999999999995</v>
      </c>
      <c r="I31" s="145">
        <f t="shared" si="7"/>
        <v>0.40659000000000001</v>
      </c>
      <c r="J31" s="145">
        <f t="shared" si="7"/>
        <v>0.61559999999999993</v>
      </c>
      <c r="K31" s="144">
        <f t="shared" si="7"/>
        <v>73.699770999999998</v>
      </c>
      <c r="L31" s="136">
        <f t="shared" si="7"/>
        <v>0.62160000000000004</v>
      </c>
      <c r="M31" s="137">
        <f t="shared" si="7"/>
        <v>0.61029999999999995</v>
      </c>
      <c r="N31" s="136">
        <f t="shared" si="7"/>
        <v>0.87222</v>
      </c>
      <c r="O31" s="137">
        <f t="shared" si="7"/>
        <v>0.8632200000000001</v>
      </c>
    </row>
    <row r="32" spans="1:15" ht="15.75" thickBot="1" x14ac:dyDescent="0.3">
      <c r="A32" s="146" t="s">
        <v>20</v>
      </c>
      <c r="B32" s="147">
        <f>B31/5</f>
        <v>0.173544</v>
      </c>
      <c r="C32" s="148">
        <f>C31/5</f>
        <v>0.214616</v>
      </c>
      <c r="D32" s="148">
        <f t="shared" ref="D32:K32" si="8">D31/5</f>
        <v>0.10972999999999999</v>
      </c>
      <c r="E32" s="148">
        <f t="shared" si="8"/>
        <v>145.33456799999999</v>
      </c>
      <c r="F32" s="148">
        <f t="shared" si="8"/>
        <v>0.19434400000000002</v>
      </c>
      <c r="G32" s="148">
        <f t="shared" si="8"/>
        <v>8.7429999999999994E-2</v>
      </c>
      <c r="H32" s="148">
        <f t="shared" si="8"/>
        <v>0.17411399999999999</v>
      </c>
      <c r="I32" s="148">
        <f t="shared" si="8"/>
        <v>8.1318000000000001E-2</v>
      </c>
      <c r="J32" s="148">
        <f t="shared" si="8"/>
        <v>0.12311999999999998</v>
      </c>
      <c r="K32" s="148">
        <f t="shared" si="8"/>
        <v>14.7399542</v>
      </c>
      <c r="L32" s="141">
        <f>L31/5</f>
        <v>0.12432000000000001</v>
      </c>
      <c r="M32" s="142">
        <f>M31/5</f>
        <v>0.12205999999999999</v>
      </c>
      <c r="N32" s="141">
        <f>N31/5</f>
        <v>0.17444399999999999</v>
      </c>
      <c r="O32" s="142">
        <f>O31/5</f>
        <v>0.17264400000000002</v>
      </c>
    </row>
    <row r="33" spans="1:15" ht="15.75" thickTop="1" x14ac:dyDescent="0.25">
      <c r="A33" s="133">
        <v>42275</v>
      </c>
      <c r="B33" s="134">
        <v>0.17463000000000001</v>
      </c>
      <c r="C33" s="135">
        <v>0.21439</v>
      </c>
      <c r="D33" s="134">
        <v>0.10961</v>
      </c>
      <c r="E33" s="135">
        <v>146.36385999999999</v>
      </c>
      <c r="F33" s="134">
        <v>0.19253000000000001</v>
      </c>
      <c r="G33" s="135">
        <v>8.7470000000000006E-2</v>
      </c>
      <c r="H33" s="134">
        <v>0.17460999999999999</v>
      </c>
      <c r="I33" s="135">
        <v>8.7470000000000006E-2</v>
      </c>
      <c r="J33" s="135">
        <v>0.1226</v>
      </c>
      <c r="K33" s="134">
        <v>14.7705</v>
      </c>
      <c r="L33" s="136">
        <v>0.12379999999999999</v>
      </c>
      <c r="M33" s="137">
        <v>0.12139999999999999</v>
      </c>
      <c r="N33" s="136">
        <v>0.17552999999999999</v>
      </c>
      <c r="O33" s="137">
        <v>0.17373</v>
      </c>
    </row>
    <row r="34" spans="1:15" x14ac:dyDescent="0.25">
      <c r="A34" s="133">
        <v>42276</v>
      </c>
      <c r="B34" s="134">
        <v>0.17488999999999999</v>
      </c>
      <c r="C34" s="135">
        <v>0.21393999999999999</v>
      </c>
      <c r="D34" s="134">
        <v>0.10926</v>
      </c>
      <c r="E34" s="135">
        <v>146.31460999999999</v>
      </c>
      <c r="F34" s="134">
        <v>0.19247</v>
      </c>
      <c r="G34" s="135">
        <v>8.7359999999999993E-2</v>
      </c>
      <c r="H34" s="134">
        <v>0.17485999999999999</v>
      </c>
      <c r="I34" s="135">
        <v>8.0629999999999993E-2</v>
      </c>
      <c r="J34" s="135">
        <v>0.1225</v>
      </c>
      <c r="K34" s="134">
        <v>14.71041</v>
      </c>
      <c r="L34" s="136">
        <v>0.1237</v>
      </c>
      <c r="M34" s="137">
        <v>0.12130000000000001</v>
      </c>
      <c r="N34" s="136">
        <v>0.17579</v>
      </c>
      <c r="O34" s="137">
        <v>0.17399000000000001</v>
      </c>
    </row>
    <row r="35" spans="1:15" ht="15.75" thickBot="1" x14ac:dyDescent="0.3">
      <c r="A35" s="138">
        <v>42277</v>
      </c>
      <c r="B35" s="139">
        <v>0.17508000000000001</v>
      </c>
      <c r="C35" s="140">
        <v>0.21295</v>
      </c>
      <c r="D35" s="139">
        <v>0.10888</v>
      </c>
      <c r="E35" s="140">
        <v>146.63413</v>
      </c>
      <c r="F35" s="139">
        <v>0.19292000000000001</v>
      </c>
      <c r="G35" s="140">
        <v>8.7290000000000006E-2</v>
      </c>
      <c r="H35" s="139">
        <v>0.17479</v>
      </c>
      <c r="I35" s="140">
        <v>8.0799999999999997E-2</v>
      </c>
      <c r="J35" s="140">
        <v>0.12239999999999999</v>
      </c>
      <c r="K35" s="139">
        <v>14.66107</v>
      </c>
      <c r="L35" s="141">
        <v>0.1236</v>
      </c>
      <c r="M35" s="142">
        <v>0.1212</v>
      </c>
      <c r="N35" s="141">
        <v>0.17569000000000001</v>
      </c>
      <c r="O35" s="142">
        <v>0.17388999999999999</v>
      </c>
    </row>
    <row r="36" spans="1:15" ht="15.75" thickTop="1" x14ac:dyDescent="0.25">
      <c r="A36" s="143" t="s">
        <v>19</v>
      </c>
      <c r="B36" s="144">
        <f t="shared" ref="B36:O36" si="9">SUM(B33:B35)</f>
        <v>0.52459999999999996</v>
      </c>
      <c r="C36" s="145">
        <f t="shared" si="9"/>
        <v>0.64127999999999996</v>
      </c>
      <c r="D36" s="144">
        <f t="shared" si="9"/>
        <v>0.32774999999999999</v>
      </c>
      <c r="E36" s="145">
        <f t="shared" si="9"/>
        <v>439.31259999999997</v>
      </c>
      <c r="F36" s="144">
        <f t="shared" si="9"/>
        <v>0.57791999999999999</v>
      </c>
      <c r="G36" s="145">
        <f t="shared" si="9"/>
        <v>0.26212000000000002</v>
      </c>
      <c r="H36" s="144">
        <f t="shared" si="9"/>
        <v>0.52425999999999995</v>
      </c>
      <c r="I36" s="145">
        <f t="shared" si="9"/>
        <v>0.24890000000000001</v>
      </c>
      <c r="J36" s="145">
        <f t="shared" si="9"/>
        <v>0.36749999999999999</v>
      </c>
      <c r="K36" s="144">
        <f t="shared" si="9"/>
        <v>44.141980000000004</v>
      </c>
      <c r="L36" s="136">
        <f t="shared" si="9"/>
        <v>0.37109999999999999</v>
      </c>
      <c r="M36" s="137">
        <f t="shared" si="9"/>
        <v>0.3639</v>
      </c>
      <c r="N36" s="136">
        <f t="shared" si="9"/>
        <v>0.52700999999999998</v>
      </c>
      <c r="O36" s="137">
        <f t="shared" si="9"/>
        <v>0.52161000000000002</v>
      </c>
    </row>
    <row r="37" spans="1:15" ht="15.75" thickBot="1" x14ac:dyDescent="0.3">
      <c r="A37" s="146" t="s">
        <v>20</v>
      </c>
      <c r="B37" s="147">
        <f>B36/2</f>
        <v>0.26229999999999998</v>
      </c>
      <c r="C37" s="148">
        <f>C36/2</f>
        <v>0.32063999999999998</v>
      </c>
      <c r="D37" s="148">
        <f t="shared" ref="D37:K37" si="10">D36/2</f>
        <v>0.16387499999999999</v>
      </c>
      <c r="E37" s="148">
        <f t="shared" si="10"/>
        <v>219.65629999999999</v>
      </c>
      <c r="F37" s="148">
        <f t="shared" si="10"/>
        <v>0.28895999999999999</v>
      </c>
      <c r="G37" s="148">
        <f t="shared" si="10"/>
        <v>0.13106000000000001</v>
      </c>
      <c r="H37" s="148">
        <f t="shared" si="10"/>
        <v>0.26212999999999997</v>
      </c>
      <c r="I37" s="148">
        <f t="shared" si="10"/>
        <v>0.12445000000000001</v>
      </c>
      <c r="J37" s="148">
        <f t="shared" si="10"/>
        <v>0.18375</v>
      </c>
      <c r="K37" s="148">
        <f t="shared" si="10"/>
        <v>22.070990000000002</v>
      </c>
      <c r="L37" s="141">
        <f>L36/2</f>
        <v>0.18554999999999999</v>
      </c>
      <c r="M37" s="141">
        <f t="shared" ref="M37:O37" si="11">M36/2</f>
        <v>0.18195</v>
      </c>
      <c r="N37" s="141">
        <f t="shared" si="11"/>
        <v>0.26350499999999999</v>
      </c>
      <c r="O37" s="141">
        <f t="shared" si="11"/>
        <v>0.26080500000000001</v>
      </c>
    </row>
    <row r="38" spans="1:15" ht="15.75" thickTop="1" x14ac:dyDescent="0.25">
      <c r="A38" s="151"/>
      <c r="B38" s="134"/>
      <c r="C38" s="135"/>
      <c r="D38" s="134"/>
      <c r="E38" s="135"/>
      <c r="F38" s="134"/>
      <c r="G38" s="135"/>
      <c r="H38" s="134"/>
      <c r="I38" s="135"/>
      <c r="J38" s="135"/>
      <c r="K38" s="134"/>
      <c r="L38" s="136"/>
      <c r="M38" s="137"/>
      <c r="N38" s="136"/>
      <c r="O38" s="137"/>
    </row>
    <row r="39" spans="1:15" x14ac:dyDescent="0.25">
      <c r="A39" s="151"/>
      <c r="B39" s="134"/>
      <c r="C39" s="152"/>
      <c r="D39" s="134"/>
      <c r="E39" s="153" t="s">
        <v>22</v>
      </c>
      <c r="F39" s="134"/>
      <c r="G39" s="135"/>
      <c r="H39" s="134"/>
      <c r="I39" s="135"/>
      <c r="J39" s="135"/>
      <c r="K39" s="134"/>
      <c r="L39" s="136"/>
      <c r="M39" s="137"/>
      <c r="N39" s="136"/>
      <c r="O39" s="137"/>
    </row>
    <row r="40" spans="1:15" ht="15.75" thickBot="1" x14ac:dyDescent="0.3">
      <c r="A40" s="154"/>
      <c r="B40" s="155"/>
      <c r="C40" s="156"/>
      <c r="D40" s="155"/>
      <c r="E40" s="156"/>
      <c r="F40" s="155"/>
      <c r="G40" s="156"/>
      <c r="H40" s="155"/>
      <c r="I40" s="156"/>
      <c r="J40" s="156"/>
      <c r="K40" s="155"/>
      <c r="L40" s="157"/>
      <c r="M40" s="158"/>
      <c r="N40" s="157"/>
      <c r="O40" s="158"/>
    </row>
    <row r="41" spans="1:15" x14ac:dyDescent="0.25">
      <c r="A41" s="159" t="s">
        <v>23</v>
      </c>
      <c r="B41" s="160">
        <f t="shared" ref="B41:O41" si="12">SUM(B6:B9,B12:B16,B19:B23,B26:B30,B33:B35)</f>
        <v>3.82952</v>
      </c>
      <c r="C41" s="161">
        <f t="shared" si="12"/>
        <v>4.7070300000000005</v>
      </c>
      <c r="D41" s="160">
        <f t="shared" si="12"/>
        <v>2.3956300000000001</v>
      </c>
      <c r="E41" s="161">
        <f t="shared" si="12"/>
        <v>3205.6657099999998</v>
      </c>
      <c r="F41" s="161">
        <f t="shared" si="12"/>
        <v>4.2648000000000001</v>
      </c>
      <c r="G41" s="160">
        <f t="shared" si="12"/>
        <v>1.91509</v>
      </c>
      <c r="H41" s="161">
        <f t="shared" si="12"/>
        <v>3.8245899999999997</v>
      </c>
      <c r="I41" s="160">
        <f t="shared" si="12"/>
        <v>1.7749900000000001</v>
      </c>
      <c r="J41" s="161">
        <f t="shared" si="12"/>
        <v>2.7036999999999991</v>
      </c>
      <c r="K41" s="163">
        <f t="shared" si="12"/>
        <v>324.69869100000005</v>
      </c>
      <c r="L41" s="136">
        <f t="shared" si="12"/>
        <v>2.7301000000000006</v>
      </c>
      <c r="M41" s="136">
        <f t="shared" si="12"/>
        <v>2.6780000000000004</v>
      </c>
      <c r="N41" s="136">
        <f t="shared" si="12"/>
        <v>3.8490100000000003</v>
      </c>
      <c r="O41" s="136">
        <f t="shared" si="12"/>
        <v>3.80844</v>
      </c>
    </row>
    <row r="42" spans="1:15" x14ac:dyDescent="0.25">
      <c r="A42" s="159" t="s">
        <v>24</v>
      </c>
      <c r="B42" s="160">
        <f>B41/22</f>
        <v>0.17406909090909092</v>
      </c>
      <c r="C42" s="163">
        <f>C41/22</f>
        <v>0.21395590909090911</v>
      </c>
      <c r="D42" s="163">
        <f t="shared" ref="D42:K42" si="13">D41/22</f>
        <v>0.10889227272727274</v>
      </c>
      <c r="E42" s="163">
        <f t="shared" si="13"/>
        <v>145.71207772727271</v>
      </c>
      <c r="F42" s="163">
        <f t="shared" si="13"/>
        <v>0.19385454545454547</v>
      </c>
      <c r="G42" s="163">
        <f t="shared" si="13"/>
        <v>8.7049545454545449E-2</v>
      </c>
      <c r="H42" s="163">
        <f t="shared" si="13"/>
        <v>0.173845</v>
      </c>
      <c r="I42" s="163">
        <f t="shared" si="13"/>
        <v>8.0681363636363634E-2</v>
      </c>
      <c r="J42" s="163">
        <f t="shared" si="13"/>
        <v>0.1228954545454545</v>
      </c>
      <c r="K42" s="163">
        <f t="shared" si="13"/>
        <v>14.759031409090911</v>
      </c>
      <c r="L42" s="136">
        <f>L41/22</f>
        <v>0.12409545454545458</v>
      </c>
      <c r="M42" s="136">
        <f t="shared" ref="M42:O42" si="14">M41/22</f>
        <v>0.12172727272727274</v>
      </c>
      <c r="N42" s="136">
        <f t="shared" si="14"/>
        <v>0.174955</v>
      </c>
      <c r="O42" s="136">
        <f t="shared" si="14"/>
        <v>0.17311090909090909</v>
      </c>
    </row>
    <row r="43" spans="1:15" x14ac:dyDescent="0.25">
      <c r="A43" s="159" t="s">
        <v>25</v>
      </c>
      <c r="B43" s="160">
        <f>1/B42</f>
        <v>5.7448453069836427</v>
      </c>
      <c r="C43" s="163">
        <f>1/C42</f>
        <v>4.6738601623529057</v>
      </c>
      <c r="D43" s="160">
        <f>1/D42</f>
        <v>9.1833880858062376</v>
      </c>
      <c r="E43" s="163">
        <f>1000/E42</f>
        <v>6.8628490897761143</v>
      </c>
      <c r="F43" s="163">
        <f t="shared" ref="F43:O43" si="15">1/F42</f>
        <v>5.1585068467454507</v>
      </c>
      <c r="G43" s="160">
        <f t="shared" si="15"/>
        <v>11.487710760329803</v>
      </c>
      <c r="H43" s="163">
        <f t="shared" si="15"/>
        <v>5.7522505680347438</v>
      </c>
      <c r="I43" s="160">
        <f t="shared" si="15"/>
        <v>12.394436024991691</v>
      </c>
      <c r="J43" s="163">
        <f t="shared" si="15"/>
        <v>8.1369974479417131</v>
      </c>
      <c r="K43" s="163">
        <f t="shared" si="15"/>
        <v>6.7755123780280341E-2</v>
      </c>
      <c r="L43" s="136">
        <f t="shared" si="15"/>
        <v>8.0583128823120003</v>
      </c>
      <c r="M43" s="136">
        <f t="shared" si="15"/>
        <v>8.2150858849887971</v>
      </c>
      <c r="N43" s="136">
        <f t="shared" si="15"/>
        <v>5.7157554799805661</v>
      </c>
      <c r="O43" s="136">
        <f t="shared" si="15"/>
        <v>5.7766434550629651</v>
      </c>
    </row>
    <row r="44" spans="1:15" ht="15.75" thickBot="1" x14ac:dyDescent="0.3">
      <c r="A44" s="165"/>
      <c r="B44" s="166"/>
      <c r="C44" s="167"/>
      <c r="D44" s="166"/>
      <c r="E44" s="167"/>
      <c r="F44" s="167"/>
      <c r="G44" s="166"/>
      <c r="H44" s="167"/>
      <c r="I44" s="166"/>
      <c r="J44" s="167"/>
      <c r="K44" s="166"/>
      <c r="L44" s="157"/>
      <c r="M44" s="158"/>
      <c r="N44" s="157"/>
      <c r="O44" s="158"/>
    </row>
    <row r="45" spans="1:1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</sheetData>
  <pageMargins left="0.7" right="0.7" top="0.75" bottom="0.75" header="0.3" footer="0.3"/>
  <pageSetup scale="70" orientation="landscape" r:id="rId1"/>
  <ignoredErrors>
    <ignoredError sqref="E4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90" zoomScaleNormal="90" workbookViewId="0">
      <selection activeCell="C15" sqref="C15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52" t="s">
        <v>34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18" t="s">
        <v>28</v>
      </c>
      <c r="M3" s="68"/>
      <c r="N3" s="68"/>
      <c r="O3" s="69"/>
    </row>
    <row r="4" spans="1:15" ht="15.75" thickBot="1" x14ac:dyDescent="0.3">
      <c r="A4" s="119"/>
      <c r="B4" s="120"/>
      <c r="C4" s="119"/>
      <c r="D4" s="120"/>
      <c r="E4" s="119"/>
      <c r="F4" s="120"/>
      <c r="G4" s="119"/>
      <c r="H4" s="120"/>
      <c r="I4" s="119"/>
      <c r="J4" s="119"/>
      <c r="K4" s="120"/>
      <c r="L4" s="121" t="s">
        <v>2</v>
      </c>
      <c r="M4" s="122"/>
      <c r="N4" s="121" t="s">
        <v>3</v>
      </c>
      <c r="O4" s="123"/>
    </row>
    <row r="5" spans="1:15" ht="15.75" thickBot="1" x14ac:dyDescent="0.3">
      <c r="A5" s="124" t="s">
        <v>4</v>
      </c>
      <c r="B5" s="125" t="s">
        <v>5</v>
      </c>
      <c r="C5" s="124" t="s">
        <v>6</v>
      </c>
      <c r="D5" s="125" t="s">
        <v>7</v>
      </c>
      <c r="E5" s="124" t="s">
        <v>8</v>
      </c>
      <c r="F5" s="125" t="s">
        <v>9</v>
      </c>
      <c r="G5" s="124" t="s">
        <v>10</v>
      </c>
      <c r="H5" s="125" t="s">
        <v>11</v>
      </c>
      <c r="I5" s="124" t="s">
        <v>12</v>
      </c>
      <c r="J5" s="124" t="s">
        <v>13</v>
      </c>
      <c r="K5" s="125" t="s">
        <v>14</v>
      </c>
      <c r="L5" s="126" t="s">
        <v>15</v>
      </c>
      <c r="M5" s="127" t="s">
        <v>16</v>
      </c>
      <c r="N5" s="126" t="s">
        <v>17</v>
      </c>
      <c r="O5" s="127" t="s">
        <v>18</v>
      </c>
    </row>
    <row r="6" spans="1:15" x14ac:dyDescent="0.25">
      <c r="A6" s="128">
        <v>42278</v>
      </c>
      <c r="B6" s="129">
        <v>0.17479</v>
      </c>
      <c r="C6" s="130">
        <v>0.21412999999999999</v>
      </c>
      <c r="D6" s="129">
        <v>0.10947999999999999</v>
      </c>
      <c r="E6" s="130">
        <v>145.91177999999999</v>
      </c>
      <c r="F6" s="129">
        <v>0.19234999999999999</v>
      </c>
      <c r="G6" s="130">
        <v>8.7340000000000001E-2</v>
      </c>
      <c r="H6" s="129">
        <v>0.17457</v>
      </c>
      <c r="I6" s="130">
        <v>8.0879999999999994E-2</v>
      </c>
      <c r="J6" s="130">
        <v>0.1226</v>
      </c>
      <c r="K6" s="129">
        <v>14.700659999999999</v>
      </c>
      <c r="L6" s="131">
        <v>0.12379999999999999</v>
      </c>
      <c r="M6" s="132">
        <v>0.12139999999999999</v>
      </c>
      <c r="N6" s="131">
        <v>0.17569000000000001</v>
      </c>
      <c r="O6" s="132">
        <v>0.17388999999999999</v>
      </c>
    </row>
    <row r="7" spans="1:15" x14ac:dyDescent="0.25">
      <c r="A7" s="133">
        <v>42279</v>
      </c>
      <c r="B7" s="134">
        <v>0.17446999999999999</v>
      </c>
      <c r="C7" s="135">
        <v>0.21501000000000001</v>
      </c>
      <c r="D7" s="134">
        <v>0.10993</v>
      </c>
      <c r="E7" s="135">
        <v>145.03368</v>
      </c>
      <c r="F7" s="134">
        <v>0.1915</v>
      </c>
      <c r="G7" s="135">
        <v>8.7770000000000001E-2</v>
      </c>
      <c r="H7" s="134">
        <v>0.17535000000000001</v>
      </c>
      <c r="I7" s="135">
        <v>8.1140000000000004E-2</v>
      </c>
      <c r="J7" s="135">
        <v>0.1229</v>
      </c>
      <c r="K7" s="134">
        <v>14.72649</v>
      </c>
      <c r="L7" s="136">
        <v>0.1241</v>
      </c>
      <c r="M7" s="137">
        <v>0.1217</v>
      </c>
      <c r="N7" s="136">
        <v>0.17537</v>
      </c>
      <c r="O7" s="137">
        <v>0.17357</v>
      </c>
    </row>
    <row r="8" spans="1:15" x14ac:dyDescent="0.25">
      <c r="A8" s="181" t="s">
        <v>19</v>
      </c>
      <c r="B8" s="182">
        <f t="shared" ref="B8:O8" si="0">SUM(B6:B7)</f>
        <v>0.34926000000000001</v>
      </c>
      <c r="C8" s="183">
        <f t="shared" si="0"/>
        <v>0.42913999999999997</v>
      </c>
      <c r="D8" s="182">
        <f t="shared" si="0"/>
        <v>0.21940999999999999</v>
      </c>
      <c r="E8" s="183">
        <f t="shared" si="0"/>
        <v>290.94546000000003</v>
      </c>
      <c r="F8" s="182">
        <f t="shared" si="0"/>
        <v>0.38385000000000002</v>
      </c>
      <c r="G8" s="183">
        <f t="shared" si="0"/>
        <v>0.17510999999999999</v>
      </c>
      <c r="H8" s="182">
        <f t="shared" si="0"/>
        <v>0.34992000000000001</v>
      </c>
      <c r="I8" s="183">
        <f t="shared" si="0"/>
        <v>0.16202</v>
      </c>
      <c r="J8" s="183">
        <f t="shared" si="0"/>
        <v>0.2455</v>
      </c>
      <c r="K8" s="182">
        <f t="shared" si="0"/>
        <v>29.427149999999997</v>
      </c>
      <c r="L8" s="184">
        <f t="shared" si="0"/>
        <v>0.24790000000000001</v>
      </c>
      <c r="M8" s="185">
        <f t="shared" si="0"/>
        <v>0.24309999999999998</v>
      </c>
      <c r="N8" s="184">
        <f t="shared" si="0"/>
        <v>0.35106000000000004</v>
      </c>
      <c r="O8" s="185">
        <f t="shared" si="0"/>
        <v>0.34745999999999999</v>
      </c>
    </row>
    <row r="9" spans="1:15" ht="15.75" thickBot="1" x14ac:dyDescent="0.3">
      <c r="A9" s="146" t="s">
        <v>20</v>
      </c>
      <c r="B9" s="147">
        <f>B8/5</f>
        <v>6.9851999999999997E-2</v>
      </c>
      <c r="C9" s="148">
        <f>C8/5</f>
        <v>8.5827999999999988E-2</v>
      </c>
      <c r="D9" s="148">
        <f t="shared" ref="D9:K9" si="1">D8/5</f>
        <v>4.3881999999999997E-2</v>
      </c>
      <c r="E9" s="148">
        <f t="shared" si="1"/>
        <v>58.189092000000002</v>
      </c>
      <c r="F9" s="148">
        <f t="shared" si="1"/>
        <v>7.6770000000000005E-2</v>
      </c>
      <c r="G9" s="148">
        <f t="shared" si="1"/>
        <v>3.5021999999999998E-2</v>
      </c>
      <c r="H9" s="148">
        <f t="shared" si="1"/>
        <v>6.9984000000000005E-2</v>
      </c>
      <c r="I9" s="148">
        <f t="shared" si="1"/>
        <v>3.2404000000000002E-2</v>
      </c>
      <c r="J9" s="148">
        <f t="shared" si="1"/>
        <v>4.9099999999999998E-2</v>
      </c>
      <c r="K9" s="148">
        <f t="shared" si="1"/>
        <v>5.8854299999999995</v>
      </c>
      <c r="L9" s="141">
        <f>L8/5</f>
        <v>4.9579999999999999E-2</v>
      </c>
      <c r="M9" s="141">
        <f t="shared" ref="M9:O9" si="2">M8/5</f>
        <v>4.8619999999999997E-2</v>
      </c>
      <c r="N9" s="141">
        <f t="shared" si="2"/>
        <v>7.0212000000000011E-2</v>
      </c>
      <c r="O9" s="141">
        <f t="shared" si="2"/>
        <v>6.9491999999999998E-2</v>
      </c>
    </row>
    <row r="10" spans="1:15" ht="15.75" thickTop="1" x14ac:dyDescent="0.25">
      <c r="A10" s="133">
        <v>42282</v>
      </c>
      <c r="B10" s="134">
        <v>0.17444999999999999</v>
      </c>
      <c r="C10" s="135">
        <v>0.214</v>
      </c>
      <c r="D10" s="134">
        <v>0.10942</v>
      </c>
      <c r="E10" s="135">
        <v>144.97407000000001</v>
      </c>
      <c r="F10" s="134">
        <v>0.19059999999999999</v>
      </c>
      <c r="G10" s="135">
        <v>8.77E-2</v>
      </c>
      <c r="H10" s="134">
        <v>0.17601</v>
      </c>
      <c r="I10" s="135">
        <v>8.0930000000000002E-2</v>
      </c>
      <c r="J10" s="135">
        <v>0.1229</v>
      </c>
      <c r="K10" s="134">
        <v>14.72265</v>
      </c>
      <c r="L10" s="136">
        <v>0.1241</v>
      </c>
      <c r="M10" s="137">
        <v>0.1217</v>
      </c>
      <c r="N10" s="136">
        <v>0.17535000000000001</v>
      </c>
      <c r="O10" s="137">
        <v>0.17355000000000001</v>
      </c>
    </row>
    <row r="11" spans="1:15" x14ac:dyDescent="0.25">
      <c r="A11" s="133">
        <v>42283</v>
      </c>
      <c r="B11" s="134">
        <v>0.1739</v>
      </c>
      <c r="C11" s="135">
        <v>0.21526000000000001</v>
      </c>
      <c r="D11" s="134">
        <v>0.11006000000000001</v>
      </c>
      <c r="E11" s="135">
        <v>144.24101999999999</v>
      </c>
      <c r="F11" s="134">
        <v>0.18984000000000001</v>
      </c>
      <c r="G11" s="135">
        <v>8.7690000000000004E-2</v>
      </c>
      <c r="H11" s="134">
        <v>0.17515</v>
      </c>
      <c r="I11" s="135">
        <v>8.1299999999999997E-2</v>
      </c>
      <c r="J11" s="135">
        <v>0.1232</v>
      </c>
      <c r="K11" s="134">
        <v>14.83328</v>
      </c>
      <c r="L11" s="136">
        <v>0.1244</v>
      </c>
      <c r="M11" s="137">
        <v>0.122</v>
      </c>
      <c r="N11" s="136">
        <v>0.17480000000000001</v>
      </c>
      <c r="O11" s="137">
        <v>0.17299999999999999</v>
      </c>
    </row>
    <row r="12" spans="1:15" x14ac:dyDescent="0.25">
      <c r="A12" s="133">
        <v>42284</v>
      </c>
      <c r="B12" s="134">
        <v>0.17283000000000001</v>
      </c>
      <c r="C12" s="135">
        <v>0.21467</v>
      </c>
      <c r="D12" s="134">
        <v>0.10976</v>
      </c>
      <c r="E12" s="135">
        <v>144.00412</v>
      </c>
      <c r="F12" s="134">
        <v>0.18906000000000001</v>
      </c>
      <c r="G12" s="135">
        <v>8.8150000000000006E-2</v>
      </c>
      <c r="H12" s="134">
        <v>0.17566000000000001</v>
      </c>
      <c r="I12" s="135">
        <v>8.1250000000000003E-2</v>
      </c>
      <c r="J12" s="135">
        <v>0.1249</v>
      </c>
      <c r="K12" s="134">
        <v>14.959199999999999</v>
      </c>
      <c r="L12" s="136">
        <v>0.1249</v>
      </c>
      <c r="M12" s="137">
        <v>0.1225</v>
      </c>
      <c r="N12" s="136">
        <v>0.17373</v>
      </c>
      <c r="O12" s="137">
        <v>0.17193</v>
      </c>
    </row>
    <row r="13" spans="1:15" x14ac:dyDescent="0.25">
      <c r="A13" s="133">
        <v>42285</v>
      </c>
      <c r="B13" s="134">
        <v>0.17224</v>
      </c>
      <c r="C13" s="135">
        <v>0.21617</v>
      </c>
      <c r="D13" s="134">
        <v>0.11053</v>
      </c>
      <c r="E13" s="135">
        <v>144.29696000000001</v>
      </c>
      <c r="F13" s="134">
        <v>0.18787999999999999</v>
      </c>
      <c r="G13" s="135">
        <v>8.8279999999999997E-2</v>
      </c>
      <c r="H13" s="134">
        <v>0.17527999999999999</v>
      </c>
      <c r="I13" s="135">
        <v>8.1089999999999995E-2</v>
      </c>
      <c r="J13" s="135">
        <v>0.1242</v>
      </c>
      <c r="K13" s="134">
        <v>14.90602</v>
      </c>
      <c r="L13" s="136">
        <v>0.12540000000000001</v>
      </c>
      <c r="M13" s="137">
        <v>0.123</v>
      </c>
      <c r="N13" s="136">
        <v>0.17313999999999999</v>
      </c>
      <c r="O13" s="137">
        <v>0.17133999999999999</v>
      </c>
    </row>
    <row r="14" spans="1:15" ht="15.75" thickBot="1" x14ac:dyDescent="0.3">
      <c r="A14" s="138">
        <v>42286</v>
      </c>
      <c r="B14" s="139">
        <v>0.17172000000000001</v>
      </c>
      <c r="C14" s="140">
        <v>0.21576999999999999</v>
      </c>
      <c r="D14" s="139">
        <v>0.11032</v>
      </c>
      <c r="E14" s="140">
        <v>144.20308</v>
      </c>
      <c r="F14" s="139">
        <v>0.18656</v>
      </c>
      <c r="G14" s="140">
        <v>8.8289999999999993E-2</v>
      </c>
      <c r="H14" s="139">
        <v>0.17491000000000001</v>
      </c>
      <c r="I14" s="140">
        <v>8.1119999999999998E-2</v>
      </c>
      <c r="J14" s="140">
        <v>0.1244</v>
      </c>
      <c r="K14" s="139">
        <v>14.873419999999999</v>
      </c>
      <c r="L14" s="141">
        <v>0.12559999999999999</v>
      </c>
      <c r="M14" s="142">
        <v>0.1232</v>
      </c>
      <c r="N14" s="141">
        <v>0.17262</v>
      </c>
      <c r="O14" s="142">
        <v>0.17082</v>
      </c>
    </row>
    <row r="15" spans="1:15" ht="15.75" thickTop="1" x14ac:dyDescent="0.25">
      <c r="A15" s="143" t="s">
        <v>19</v>
      </c>
      <c r="B15" s="144">
        <f>SUM(B10:B14)</f>
        <v>0.86513999999999991</v>
      </c>
      <c r="C15" s="145">
        <f t="shared" ref="C15:O15" si="3">SUM(C10:C14)</f>
        <v>1.0758699999999999</v>
      </c>
      <c r="D15" s="144">
        <f t="shared" si="3"/>
        <v>0.55008999999999997</v>
      </c>
      <c r="E15" s="145">
        <f t="shared" si="3"/>
        <v>721.7192500000001</v>
      </c>
      <c r="F15" s="144">
        <f t="shared" si="3"/>
        <v>0.94394</v>
      </c>
      <c r="G15" s="145">
        <f t="shared" si="3"/>
        <v>0.44011</v>
      </c>
      <c r="H15" s="144">
        <f t="shared" si="3"/>
        <v>0.87701000000000007</v>
      </c>
      <c r="I15" s="145">
        <f t="shared" si="3"/>
        <v>0.40569</v>
      </c>
      <c r="J15" s="145">
        <f t="shared" si="3"/>
        <v>0.61959999999999993</v>
      </c>
      <c r="K15" s="144">
        <f t="shared" si="3"/>
        <v>74.294569999999993</v>
      </c>
      <c r="L15" s="136">
        <f t="shared" si="3"/>
        <v>0.62440000000000007</v>
      </c>
      <c r="M15" s="137">
        <f t="shared" si="3"/>
        <v>0.61239999999999994</v>
      </c>
      <c r="N15" s="136">
        <f t="shared" si="3"/>
        <v>0.86963999999999997</v>
      </c>
      <c r="O15" s="137">
        <f t="shared" si="3"/>
        <v>0.86064000000000007</v>
      </c>
    </row>
    <row r="16" spans="1:15" ht="15.75" thickBot="1" x14ac:dyDescent="0.3">
      <c r="A16" s="146" t="s">
        <v>20</v>
      </c>
      <c r="B16" s="147">
        <f>B15/5</f>
        <v>0.17302799999999999</v>
      </c>
      <c r="C16" s="148">
        <f>C15/5</f>
        <v>0.21517399999999998</v>
      </c>
      <c r="D16" s="148">
        <f t="shared" ref="D16:K16" si="4">D15/5</f>
        <v>0.11001799999999999</v>
      </c>
      <c r="E16" s="148">
        <f t="shared" si="4"/>
        <v>144.34385000000003</v>
      </c>
      <c r="F16" s="148">
        <f t="shared" si="4"/>
        <v>0.18878800000000001</v>
      </c>
      <c r="G16" s="148">
        <f t="shared" si="4"/>
        <v>8.8022000000000003E-2</v>
      </c>
      <c r="H16" s="148">
        <f t="shared" si="4"/>
        <v>0.175402</v>
      </c>
      <c r="I16" s="148">
        <f t="shared" si="4"/>
        <v>8.1138000000000002E-2</v>
      </c>
      <c r="J16" s="148">
        <f t="shared" si="4"/>
        <v>0.12391999999999999</v>
      </c>
      <c r="K16" s="148">
        <f t="shared" si="4"/>
        <v>14.858913999999999</v>
      </c>
      <c r="L16" s="141">
        <f>L15/5</f>
        <v>0.12488000000000002</v>
      </c>
      <c r="M16" s="142">
        <f>M15/5</f>
        <v>0.12247999999999999</v>
      </c>
      <c r="N16" s="141">
        <f>N15/5</f>
        <v>0.173928</v>
      </c>
      <c r="O16" s="142">
        <f>O15/5</f>
        <v>0.172128</v>
      </c>
    </row>
    <row r="17" spans="1:15" ht="15" customHeight="1" thickTop="1" x14ac:dyDescent="0.25">
      <c r="A17" s="133">
        <v>42289</v>
      </c>
      <c r="B17" s="134">
        <v>0.17057</v>
      </c>
      <c r="C17" s="135">
        <v>0.21523999999999999</v>
      </c>
      <c r="D17" s="134">
        <v>0.11004</v>
      </c>
      <c r="E17" s="135">
        <v>143.89062999999999</v>
      </c>
      <c r="F17" s="134">
        <v>0.18701999999999999</v>
      </c>
      <c r="G17" s="135">
        <v>8.856E-2</v>
      </c>
      <c r="H17" s="134">
        <v>0.17452000000000001</v>
      </c>
      <c r="I17" s="135">
        <v>8.1619999999999998E-2</v>
      </c>
      <c r="J17" s="135">
        <v>0.125</v>
      </c>
      <c r="K17" s="134">
        <v>15.031090000000001</v>
      </c>
      <c r="L17" s="136">
        <v>0.12620000000000001</v>
      </c>
      <c r="M17" s="137">
        <v>0.12379999999999999</v>
      </c>
      <c r="N17" s="136">
        <v>0.17147000000000001</v>
      </c>
      <c r="O17" s="137">
        <v>0.16966999999999999</v>
      </c>
    </row>
    <row r="18" spans="1:15" x14ac:dyDescent="0.25">
      <c r="A18" s="133">
        <v>42290</v>
      </c>
      <c r="B18" s="134">
        <v>0.17018</v>
      </c>
      <c r="C18" s="135">
        <v>0.21510000000000001</v>
      </c>
      <c r="D18" s="134">
        <v>0.10997999999999999</v>
      </c>
      <c r="E18" s="135">
        <v>143.34099000000001</v>
      </c>
      <c r="F18" s="134">
        <v>0.18653</v>
      </c>
      <c r="G18" s="135">
        <v>8.863E-2</v>
      </c>
      <c r="H18" s="134">
        <v>0.17498</v>
      </c>
      <c r="I18" s="135">
        <v>8.1549999999999997E-2</v>
      </c>
      <c r="J18" s="135">
        <v>0.12509999999999999</v>
      </c>
      <c r="K18" s="134">
        <v>15.01904</v>
      </c>
      <c r="L18" s="136">
        <v>0.1263</v>
      </c>
      <c r="M18" s="137">
        <v>0.1239</v>
      </c>
      <c r="N18" s="136">
        <v>0.17108000000000001</v>
      </c>
      <c r="O18" s="137">
        <v>0.16928000000000001</v>
      </c>
    </row>
    <row r="19" spans="1:15" x14ac:dyDescent="0.25">
      <c r="A19" s="133">
        <v>42291</v>
      </c>
      <c r="B19" s="134">
        <v>0.17088</v>
      </c>
      <c r="C19" s="135">
        <v>0.21454999999999999</v>
      </c>
      <c r="D19" s="134">
        <v>0.10970000000000001</v>
      </c>
      <c r="E19" s="135">
        <v>143.23936</v>
      </c>
      <c r="F19" s="134">
        <v>0.18715000000000001</v>
      </c>
      <c r="G19" s="135">
        <v>8.541E-2</v>
      </c>
      <c r="H19" s="134">
        <v>0.17480999999999999</v>
      </c>
      <c r="I19" s="135">
        <v>8.8410000000000002E-2</v>
      </c>
      <c r="J19" s="135">
        <v>0.12479999999999999</v>
      </c>
      <c r="K19" s="134">
        <v>14.954319999999999</v>
      </c>
      <c r="L19" s="136">
        <v>0.126</v>
      </c>
      <c r="M19" s="137">
        <v>0.1236</v>
      </c>
      <c r="N19" s="136">
        <v>0.17177999999999999</v>
      </c>
      <c r="O19" s="137">
        <v>0.16997999999999999</v>
      </c>
    </row>
    <row r="20" spans="1:15" x14ac:dyDescent="0.25">
      <c r="A20" s="133">
        <v>42292</v>
      </c>
      <c r="B20" s="134">
        <v>0.17166999999999999</v>
      </c>
      <c r="C20" s="135">
        <v>0.21314</v>
      </c>
      <c r="D20" s="134">
        <v>0.10897</v>
      </c>
      <c r="E20" s="135">
        <v>143.05637999999999</v>
      </c>
      <c r="F20" s="134">
        <v>0.18551999999999999</v>
      </c>
      <c r="G20" s="135">
        <v>8.8109999999999994E-2</v>
      </c>
      <c r="H20" s="134">
        <v>0.17308000000000001</v>
      </c>
      <c r="I20" s="135">
        <v>8.0979999999999996E-2</v>
      </c>
      <c r="J20" s="135">
        <v>0.1246</v>
      </c>
      <c r="K20" s="134">
        <v>14.85575</v>
      </c>
      <c r="L20" s="136">
        <v>0.1258</v>
      </c>
      <c r="M20" s="137">
        <v>0.1234</v>
      </c>
      <c r="N20" s="136">
        <v>0.17257</v>
      </c>
      <c r="O20" s="137">
        <v>0.17077000000000001</v>
      </c>
    </row>
    <row r="21" spans="1:15" ht="15.75" thickBot="1" x14ac:dyDescent="0.3">
      <c r="A21" s="138">
        <v>42293</v>
      </c>
      <c r="B21" s="139">
        <v>0.17076</v>
      </c>
      <c r="C21" s="140">
        <v>0.21487999999999999</v>
      </c>
      <c r="D21" s="139">
        <v>0.10986</v>
      </c>
      <c r="E21" s="140">
        <v>141.59255999999999</v>
      </c>
      <c r="F21" s="139">
        <v>0.18239</v>
      </c>
      <c r="G21" s="140">
        <v>8.8230000000000003E-2</v>
      </c>
      <c r="H21" s="139">
        <v>0.17233999999999999</v>
      </c>
      <c r="I21" s="140">
        <v>8.0920000000000006E-2</v>
      </c>
      <c r="J21" s="140">
        <v>0.12509999999999999</v>
      </c>
      <c r="K21" s="139">
        <v>14.873139999999999</v>
      </c>
      <c r="L21" s="141">
        <v>0.1263</v>
      </c>
      <c r="M21" s="142">
        <v>0.1239</v>
      </c>
      <c r="N21" s="141">
        <v>0.17166000000000001</v>
      </c>
      <c r="O21" s="142">
        <v>0.16986000000000001</v>
      </c>
    </row>
    <row r="22" spans="1:15" ht="15.75" thickTop="1" x14ac:dyDescent="0.25">
      <c r="A22" s="143"/>
      <c r="B22" s="144">
        <f t="shared" ref="B22:O22" si="5">SUM(B17:B21)</f>
        <v>0.85406000000000004</v>
      </c>
      <c r="C22" s="145">
        <f t="shared" si="5"/>
        <v>1.07291</v>
      </c>
      <c r="D22" s="144">
        <f t="shared" si="5"/>
        <v>0.54854999999999998</v>
      </c>
      <c r="E22" s="145">
        <f t="shared" si="5"/>
        <v>715.11992000000009</v>
      </c>
      <c r="F22" s="144">
        <f t="shared" si="5"/>
        <v>0.92860999999999994</v>
      </c>
      <c r="G22" s="145">
        <f t="shared" si="5"/>
        <v>0.43894</v>
      </c>
      <c r="H22" s="144">
        <f t="shared" si="5"/>
        <v>0.86973000000000011</v>
      </c>
      <c r="I22" s="145">
        <f t="shared" si="5"/>
        <v>0.41347999999999996</v>
      </c>
      <c r="J22" s="145">
        <f t="shared" si="5"/>
        <v>0.62460000000000004</v>
      </c>
      <c r="K22" s="144">
        <f t="shared" si="5"/>
        <v>74.733339999999998</v>
      </c>
      <c r="L22" s="136">
        <f t="shared" si="5"/>
        <v>0.63059999999999994</v>
      </c>
      <c r="M22" s="137">
        <f t="shared" si="5"/>
        <v>0.61859999999999993</v>
      </c>
      <c r="N22" s="136">
        <f t="shared" si="5"/>
        <v>0.85855999999999999</v>
      </c>
      <c r="O22" s="137">
        <f t="shared" si="5"/>
        <v>0.84955999999999998</v>
      </c>
    </row>
    <row r="23" spans="1:15" ht="15.75" thickBot="1" x14ac:dyDescent="0.3">
      <c r="A23" s="146" t="s">
        <v>20</v>
      </c>
      <c r="B23" s="147">
        <f>B22/5</f>
        <v>0.17081200000000002</v>
      </c>
      <c r="C23" s="148">
        <f>C22/5</f>
        <v>0.21458199999999999</v>
      </c>
      <c r="D23" s="148">
        <f t="shared" ref="D23:K23" si="6">D22/5</f>
        <v>0.10971</v>
      </c>
      <c r="E23" s="148">
        <f t="shared" si="6"/>
        <v>143.02398400000001</v>
      </c>
      <c r="F23" s="148">
        <f t="shared" si="6"/>
        <v>0.185722</v>
      </c>
      <c r="G23" s="148">
        <f t="shared" si="6"/>
        <v>8.7788000000000005E-2</v>
      </c>
      <c r="H23" s="148">
        <f t="shared" si="6"/>
        <v>0.17394600000000002</v>
      </c>
      <c r="I23" s="148">
        <f t="shared" si="6"/>
        <v>8.2695999999999992E-2</v>
      </c>
      <c r="J23" s="148">
        <f t="shared" si="6"/>
        <v>0.12492</v>
      </c>
      <c r="K23" s="148">
        <f t="shared" si="6"/>
        <v>14.946667999999999</v>
      </c>
      <c r="L23" s="141">
        <f>L22/5</f>
        <v>0.12611999999999998</v>
      </c>
      <c r="M23" s="142">
        <f>M22/5</f>
        <v>0.12371999999999998</v>
      </c>
      <c r="N23" s="141">
        <f>N22/5</f>
        <v>0.171712</v>
      </c>
      <c r="O23" s="142">
        <f>O22/5</f>
        <v>0.16991200000000001</v>
      </c>
    </row>
    <row r="24" spans="1:15" ht="15.75" thickTop="1" x14ac:dyDescent="0.25">
      <c r="A24" s="133">
        <v>42296</v>
      </c>
      <c r="B24" s="134">
        <v>0.17163</v>
      </c>
      <c r="C24" s="135">
        <v>0.21468000000000001</v>
      </c>
      <c r="D24" s="134">
        <v>0.10976</v>
      </c>
      <c r="E24" s="135">
        <v>140.69838999999999</v>
      </c>
      <c r="F24" s="134">
        <v>0.18329999999999999</v>
      </c>
      <c r="G24" s="135">
        <v>8.8249999999999995E-2</v>
      </c>
      <c r="H24" s="134">
        <v>0.17249</v>
      </c>
      <c r="I24" s="135">
        <v>8.0769999999999995E-2</v>
      </c>
      <c r="J24" s="135">
        <v>0.12470000000000001</v>
      </c>
      <c r="K24" s="134" t="s">
        <v>40</v>
      </c>
      <c r="L24" s="136">
        <v>0.12590000000000001</v>
      </c>
      <c r="M24" s="137">
        <v>0.1235</v>
      </c>
      <c r="N24" s="136">
        <v>0.17252999999999999</v>
      </c>
      <c r="O24" s="137">
        <v>0.17072999999999999</v>
      </c>
    </row>
    <row r="25" spans="1:15" x14ac:dyDescent="0.25">
      <c r="A25" s="133">
        <v>42297</v>
      </c>
      <c r="B25" s="134">
        <v>0.17161000000000001</v>
      </c>
      <c r="C25" s="135">
        <v>0.21518999999999999</v>
      </c>
      <c r="D25" s="134">
        <v>0.11002000000000001</v>
      </c>
      <c r="E25" s="135">
        <v>140.64413999999999</v>
      </c>
      <c r="F25" s="134">
        <v>0.18332999999999999</v>
      </c>
      <c r="G25" s="135">
        <v>8.8300000000000003E-2</v>
      </c>
      <c r="H25" s="134">
        <v>0.17277999999999999</v>
      </c>
      <c r="I25" s="135">
        <v>8.0640000000000003E-2</v>
      </c>
      <c r="J25" s="135">
        <v>0.12470000000000001</v>
      </c>
      <c r="K25" s="134">
        <v>14.889340000000001</v>
      </c>
      <c r="L25" s="136">
        <v>0.12590000000000001</v>
      </c>
      <c r="M25" s="137">
        <v>0.1235</v>
      </c>
      <c r="N25" s="136">
        <v>0.17251</v>
      </c>
      <c r="O25" s="137">
        <v>0.17071</v>
      </c>
    </row>
    <row r="26" spans="1:15" x14ac:dyDescent="0.25">
      <c r="A26" s="133">
        <v>42298</v>
      </c>
      <c r="B26" s="134">
        <v>0.17158000000000001</v>
      </c>
      <c r="C26" s="135">
        <v>0.21485000000000001</v>
      </c>
      <c r="D26" s="134">
        <v>0.10999</v>
      </c>
      <c r="E26" s="135">
        <v>141.00484</v>
      </c>
      <c r="F26" s="134">
        <v>0.18362999999999999</v>
      </c>
      <c r="G26" s="135">
        <v>8.8160000000000002E-2</v>
      </c>
      <c r="H26" s="134">
        <v>0.17346</v>
      </c>
      <c r="I26" s="135">
        <v>8.0619999999999997E-2</v>
      </c>
      <c r="J26" s="135">
        <v>0.12470000000000001</v>
      </c>
      <c r="K26" s="134">
        <v>14.93205</v>
      </c>
      <c r="L26" s="136">
        <v>0.12590000000000001</v>
      </c>
      <c r="M26" s="137">
        <v>0.1235</v>
      </c>
      <c r="N26" s="136">
        <v>0.17247999999999999</v>
      </c>
      <c r="O26" s="137">
        <v>0.17068</v>
      </c>
    </row>
    <row r="27" spans="1:15" x14ac:dyDescent="0.25">
      <c r="A27" s="133">
        <v>42299</v>
      </c>
      <c r="B27" s="134">
        <v>0.17197000000000001</v>
      </c>
      <c r="C27" s="135">
        <v>0.21404999999999999</v>
      </c>
      <c r="D27" s="134">
        <v>0.10954999999999999</v>
      </c>
      <c r="E27" s="135">
        <v>141.0343</v>
      </c>
      <c r="F27" s="134">
        <v>0.18487000000000001</v>
      </c>
      <c r="G27" s="135">
        <v>8.8050000000000003E-2</v>
      </c>
      <c r="H27" s="134">
        <v>0.17319000000000001</v>
      </c>
      <c r="I27" s="135">
        <v>8.0530000000000004E-2</v>
      </c>
      <c r="J27" s="135">
        <v>0.1244</v>
      </c>
      <c r="K27" s="134">
        <v>14.91976</v>
      </c>
      <c r="L27" s="136">
        <v>0.12559999999999999</v>
      </c>
      <c r="M27" s="137">
        <v>0.1232</v>
      </c>
      <c r="N27" s="136">
        <v>0.17287</v>
      </c>
      <c r="O27" s="137">
        <v>0.17107</v>
      </c>
    </row>
    <row r="28" spans="1:15" ht="15.75" thickBot="1" x14ac:dyDescent="0.3">
      <c r="A28" s="138">
        <v>42300</v>
      </c>
      <c r="B28" s="139">
        <v>0.17230000000000001</v>
      </c>
      <c r="C28" s="140">
        <v>0.21690000000000001</v>
      </c>
      <c r="D28" s="139">
        <v>0.1109</v>
      </c>
      <c r="E28" s="140">
        <v>141.34416999999999</v>
      </c>
      <c r="F28" s="139">
        <v>0.18382999999999999</v>
      </c>
      <c r="G28" s="140">
        <v>8.8059999999999999E-2</v>
      </c>
      <c r="H28" s="139">
        <v>0.17326</v>
      </c>
      <c r="I28" s="140">
        <v>8.0549999999999997E-2</v>
      </c>
      <c r="J28" s="140">
        <v>0.12429999999999999</v>
      </c>
      <c r="K28" s="139">
        <v>14.94537</v>
      </c>
      <c r="L28" s="141">
        <v>0.1255</v>
      </c>
      <c r="M28" s="142">
        <v>0.1231</v>
      </c>
      <c r="N28" s="141">
        <v>0.17319999999999999</v>
      </c>
      <c r="O28" s="142">
        <v>0.1714</v>
      </c>
    </row>
    <row r="29" spans="1:15" ht="15.75" thickTop="1" x14ac:dyDescent="0.25">
      <c r="A29" s="143" t="s">
        <v>19</v>
      </c>
      <c r="B29" s="144">
        <f t="shared" ref="B29:O29" si="7">SUM(B24:B28)</f>
        <v>0.85909000000000002</v>
      </c>
      <c r="C29" s="145">
        <f t="shared" si="7"/>
        <v>1.0756699999999999</v>
      </c>
      <c r="D29" s="144">
        <f t="shared" si="7"/>
        <v>0.55021999999999993</v>
      </c>
      <c r="E29" s="145">
        <f t="shared" si="7"/>
        <v>704.72583999999995</v>
      </c>
      <c r="F29" s="144">
        <f t="shared" si="7"/>
        <v>0.91896</v>
      </c>
      <c r="G29" s="145">
        <f t="shared" si="7"/>
        <v>0.44081999999999999</v>
      </c>
      <c r="H29" s="144">
        <f t="shared" si="7"/>
        <v>0.86517999999999984</v>
      </c>
      <c r="I29" s="145">
        <f t="shared" si="7"/>
        <v>0.40311000000000002</v>
      </c>
      <c r="J29" s="145">
        <f t="shared" si="7"/>
        <v>0.62280000000000002</v>
      </c>
      <c r="K29" s="144">
        <f t="shared" si="7"/>
        <v>59.686520000000002</v>
      </c>
      <c r="L29" s="136">
        <f t="shared" si="7"/>
        <v>0.62880000000000003</v>
      </c>
      <c r="M29" s="137">
        <f t="shared" si="7"/>
        <v>0.61680000000000001</v>
      </c>
      <c r="N29" s="136">
        <f t="shared" si="7"/>
        <v>0.86358999999999997</v>
      </c>
      <c r="O29" s="137">
        <f t="shared" si="7"/>
        <v>0.85458999999999996</v>
      </c>
    </row>
    <row r="30" spans="1:15" ht="15.75" thickBot="1" x14ac:dyDescent="0.3">
      <c r="A30" s="146" t="s">
        <v>20</v>
      </c>
      <c r="B30" s="147">
        <f>B29/5</f>
        <v>0.171818</v>
      </c>
      <c r="C30" s="148">
        <f>C29/5</f>
        <v>0.21513399999999999</v>
      </c>
      <c r="D30" s="148">
        <f t="shared" ref="D30:K30" si="8">D29/5</f>
        <v>0.11004399999999999</v>
      </c>
      <c r="E30" s="148">
        <f t="shared" si="8"/>
        <v>140.945168</v>
      </c>
      <c r="F30" s="148">
        <f t="shared" si="8"/>
        <v>0.18379200000000001</v>
      </c>
      <c r="G30" s="148">
        <f t="shared" si="8"/>
        <v>8.8163999999999992E-2</v>
      </c>
      <c r="H30" s="148">
        <f t="shared" si="8"/>
        <v>0.17303599999999997</v>
      </c>
      <c r="I30" s="148">
        <f t="shared" si="8"/>
        <v>8.0621999999999999E-2</v>
      </c>
      <c r="J30" s="148">
        <f t="shared" si="8"/>
        <v>0.12456</v>
      </c>
      <c r="K30" s="148">
        <f t="shared" si="8"/>
        <v>11.937304000000001</v>
      </c>
      <c r="L30" s="141">
        <f>L29/5</f>
        <v>0.12576000000000001</v>
      </c>
      <c r="M30" s="142">
        <f>M29/5</f>
        <v>0.12336</v>
      </c>
      <c r="N30" s="141">
        <f>N29/5</f>
        <v>0.17271799999999998</v>
      </c>
      <c r="O30" s="142">
        <f>O29/5</f>
        <v>0.17091799999999999</v>
      </c>
    </row>
    <row r="31" spans="1:15" ht="15.75" thickTop="1" x14ac:dyDescent="0.25">
      <c r="A31" s="133">
        <v>42303</v>
      </c>
      <c r="B31" s="134">
        <v>0.17227000000000001</v>
      </c>
      <c r="C31" s="135">
        <v>0.22081000000000001</v>
      </c>
      <c r="D31" s="134">
        <v>0.1129</v>
      </c>
      <c r="E31" s="135">
        <v>140.40647999999999</v>
      </c>
      <c r="F31" s="134">
        <v>0.18398999999999999</v>
      </c>
      <c r="G31" s="135">
        <v>8.8760000000000006E-2</v>
      </c>
      <c r="H31" s="134">
        <v>0.1736</v>
      </c>
      <c r="I31" s="135">
        <v>8.8760000000000006E-2</v>
      </c>
      <c r="J31" s="135">
        <v>0.12429999999999999</v>
      </c>
      <c r="K31" s="134">
        <v>15.088469999999999</v>
      </c>
      <c r="L31" s="136">
        <v>0.1255</v>
      </c>
      <c r="M31" s="137">
        <v>0.1231</v>
      </c>
      <c r="N31" s="136">
        <v>0.17316999999999999</v>
      </c>
      <c r="O31" s="137">
        <v>0.17136999999999999</v>
      </c>
    </row>
    <row r="32" spans="1:15" x14ac:dyDescent="0.25">
      <c r="A32" s="133">
        <v>42304</v>
      </c>
      <c r="B32" s="134">
        <v>0.17194000000000001</v>
      </c>
      <c r="C32" s="135">
        <v>0.22069</v>
      </c>
      <c r="D32" s="134">
        <v>0.11283</v>
      </c>
      <c r="E32" s="135">
        <v>141.12215</v>
      </c>
      <c r="F32" s="134">
        <v>0.18387999999999999</v>
      </c>
      <c r="G32" s="135">
        <v>8.9149999999999993E-2</v>
      </c>
      <c r="H32" s="134">
        <v>0.1736</v>
      </c>
      <c r="I32" s="135">
        <v>8.1119999999999998E-2</v>
      </c>
      <c r="J32" s="135">
        <v>0.1245</v>
      </c>
      <c r="K32" s="134">
        <v>15.068390000000001</v>
      </c>
      <c r="L32" s="136">
        <v>0.12570000000000001</v>
      </c>
      <c r="M32" s="137">
        <v>0.12330000000000001</v>
      </c>
      <c r="N32" s="136">
        <v>0.17283999999999999</v>
      </c>
      <c r="O32" s="137">
        <v>0.17104</v>
      </c>
    </row>
    <row r="33" spans="1:15" x14ac:dyDescent="0.25">
      <c r="A33" s="133">
        <v>42305</v>
      </c>
      <c r="B33" s="134">
        <v>0.17219999999999999</v>
      </c>
      <c r="C33" s="135">
        <v>0.22009999999999999</v>
      </c>
      <c r="D33" s="134">
        <v>0.11254</v>
      </c>
      <c r="E33" s="135">
        <v>140.87585000000001</v>
      </c>
      <c r="F33" s="134">
        <v>0.18335000000000001</v>
      </c>
      <c r="G33" s="135">
        <v>8.8900000000000007E-2</v>
      </c>
      <c r="H33" s="134">
        <v>0.17344999999999999</v>
      </c>
      <c r="I33" s="135">
        <v>8.1210000000000004E-2</v>
      </c>
      <c r="J33" s="135">
        <v>0.1244</v>
      </c>
      <c r="K33" s="134">
        <v>14.9955</v>
      </c>
      <c r="L33" s="136">
        <v>0.12559999999999999</v>
      </c>
      <c r="M33" s="137">
        <v>0.1232</v>
      </c>
      <c r="N33" s="136">
        <v>0.17313999999999999</v>
      </c>
      <c r="O33" s="137">
        <v>0.17133999999999999</v>
      </c>
    </row>
    <row r="34" spans="1:15" x14ac:dyDescent="0.25">
      <c r="A34" s="133">
        <v>42306</v>
      </c>
      <c r="B34" s="134">
        <v>0.17330999999999999</v>
      </c>
      <c r="C34" s="135">
        <v>0.21986</v>
      </c>
      <c r="D34" s="134">
        <v>0.11241</v>
      </c>
      <c r="E34" s="135">
        <v>140.27391</v>
      </c>
      <c r="F34" s="134">
        <v>0.18479999999999999</v>
      </c>
      <c r="G34" s="135">
        <v>8.8529999999999998E-2</v>
      </c>
      <c r="H34" s="134">
        <v>0.17291000000000001</v>
      </c>
      <c r="I34" s="135">
        <v>8.09E-2</v>
      </c>
      <c r="J34" s="135">
        <v>0.12379999999999999</v>
      </c>
      <c r="K34" s="134">
        <v>14.935700000000001</v>
      </c>
      <c r="L34" s="136">
        <v>0.125</v>
      </c>
      <c r="M34" s="137">
        <v>0.1226</v>
      </c>
      <c r="N34" s="136">
        <v>0.17421</v>
      </c>
      <c r="O34" s="137">
        <v>0.17241000000000001</v>
      </c>
    </row>
    <row r="35" spans="1:15" ht="15.75" thickBot="1" x14ac:dyDescent="0.3">
      <c r="A35" s="138">
        <v>42307</v>
      </c>
      <c r="B35" s="139">
        <v>0.17408999999999999</v>
      </c>
      <c r="C35" s="140">
        <v>0.22044</v>
      </c>
      <c r="D35" s="139">
        <v>0.11271</v>
      </c>
      <c r="E35" s="140">
        <v>140.98666</v>
      </c>
      <c r="F35" s="139">
        <v>0.18471000000000001</v>
      </c>
      <c r="G35" s="140">
        <v>8.8569999999999996E-2</v>
      </c>
      <c r="H35" s="139">
        <v>0.17329</v>
      </c>
      <c r="I35" s="140">
        <v>8.0729999999999996E-2</v>
      </c>
      <c r="J35" s="140">
        <v>0.1234</v>
      </c>
      <c r="K35" s="139">
        <v>14.925850000000001</v>
      </c>
      <c r="L35" s="141">
        <v>0.1246</v>
      </c>
      <c r="M35" s="142">
        <v>0.1222</v>
      </c>
      <c r="N35" s="141">
        <v>0.17499000000000001</v>
      </c>
      <c r="O35" s="142">
        <v>0.17319000000000001</v>
      </c>
    </row>
    <row r="36" spans="1:15" ht="15.75" thickTop="1" x14ac:dyDescent="0.25">
      <c r="A36" s="143" t="s">
        <v>19</v>
      </c>
      <c r="B36" s="144">
        <f t="shared" ref="B36:O36" si="9">SUM(B31:B35)</f>
        <v>0.86380999999999997</v>
      </c>
      <c r="C36" s="145">
        <f t="shared" si="9"/>
        <v>1.1018999999999999</v>
      </c>
      <c r="D36" s="144">
        <f t="shared" si="9"/>
        <v>0.56338999999999995</v>
      </c>
      <c r="E36" s="145">
        <f t="shared" si="9"/>
        <v>703.66505000000006</v>
      </c>
      <c r="F36" s="144">
        <f t="shared" si="9"/>
        <v>0.92073000000000005</v>
      </c>
      <c r="G36" s="145">
        <f t="shared" si="9"/>
        <v>0.44390999999999997</v>
      </c>
      <c r="H36" s="144">
        <f t="shared" si="9"/>
        <v>0.86685000000000012</v>
      </c>
      <c r="I36" s="145">
        <f t="shared" si="9"/>
        <v>0.41271999999999998</v>
      </c>
      <c r="J36" s="145">
        <f t="shared" si="9"/>
        <v>0.62039999999999995</v>
      </c>
      <c r="K36" s="144">
        <f t="shared" si="9"/>
        <v>75.013909999999996</v>
      </c>
      <c r="L36" s="136">
        <f t="shared" si="9"/>
        <v>0.62640000000000007</v>
      </c>
      <c r="M36" s="137">
        <f t="shared" si="9"/>
        <v>0.61440000000000006</v>
      </c>
      <c r="N36" s="136">
        <f t="shared" si="9"/>
        <v>0.86834999999999996</v>
      </c>
      <c r="O36" s="137">
        <f t="shared" si="9"/>
        <v>0.85934999999999984</v>
      </c>
    </row>
    <row r="37" spans="1:15" ht="15.75" thickBot="1" x14ac:dyDescent="0.3">
      <c r="A37" s="146" t="s">
        <v>20</v>
      </c>
      <c r="B37" s="147">
        <f>B36/5</f>
        <v>0.172762</v>
      </c>
      <c r="C37" s="148">
        <f>C36/5</f>
        <v>0.22037999999999996</v>
      </c>
      <c r="D37" s="148">
        <f t="shared" ref="D37:K37" si="10">D36/5</f>
        <v>0.11267799999999999</v>
      </c>
      <c r="E37" s="148">
        <f t="shared" si="10"/>
        <v>140.73301000000001</v>
      </c>
      <c r="F37" s="148">
        <f t="shared" si="10"/>
        <v>0.184146</v>
      </c>
      <c r="G37" s="148">
        <f t="shared" si="10"/>
        <v>8.8782E-2</v>
      </c>
      <c r="H37" s="148">
        <f t="shared" si="10"/>
        <v>0.17337000000000002</v>
      </c>
      <c r="I37" s="148">
        <f t="shared" si="10"/>
        <v>8.2543999999999992E-2</v>
      </c>
      <c r="J37" s="148">
        <f t="shared" si="10"/>
        <v>0.12408</v>
      </c>
      <c r="K37" s="148">
        <f t="shared" si="10"/>
        <v>15.002782</v>
      </c>
      <c r="L37" s="141">
        <f>L36/5</f>
        <v>0.12528</v>
      </c>
      <c r="M37" s="141">
        <f t="shared" ref="M37:O37" si="11">M36/5</f>
        <v>0.12288000000000002</v>
      </c>
      <c r="N37" s="141">
        <f t="shared" si="11"/>
        <v>0.17366999999999999</v>
      </c>
      <c r="O37" s="141">
        <f t="shared" si="11"/>
        <v>0.17186999999999997</v>
      </c>
    </row>
    <row r="38" spans="1:15" ht="15.75" thickTop="1" x14ac:dyDescent="0.25">
      <c r="A38" s="151"/>
      <c r="B38" s="134"/>
      <c r="C38" s="135"/>
      <c r="D38" s="134"/>
      <c r="E38" s="135"/>
      <c r="F38" s="134"/>
      <c r="G38" s="135"/>
      <c r="H38" s="134"/>
      <c r="I38" s="135"/>
      <c r="J38" s="135"/>
      <c r="K38" s="134"/>
      <c r="L38" s="136"/>
      <c r="M38" s="137"/>
      <c r="N38" s="136"/>
      <c r="O38" s="137"/>
    </row>
    <row r="39" spans="1:15" x14ac:dyDescent="0.25">
      <c r="A39" s="151"/>
      <c r="B39" s="134"/>
      <c r="C39" s="186"/>
      <c r="D39" s="134"/>
      <c r="E39" s="153" t="s">
        <v>22</v>
      </c>
      <c r="F39" s="134"/>
      <c r="G39" s="135"/>
      <c r="H39" s="134"/>
      <c r="I39" s="135"/>
      <c r="J39" s="135"/>
      <c r="K39" s="134"/>
      <c r="L39" s="136"/>
      <c r="M39" s="137"/>
      <c r="N39" s="136"/>
      <c r="O39" s="137"/>
    </row>
    <row r="40" spans="1:15" ht="15.75" thickBot="1" x14ac:dyDescent="0.3">
      <c r="A40" s="154"/>
      <c r="B40" s="155"/>
      <c r="C40" s="156"/>
      <c r="D40" s="155"/>
      <c r="E40" s="156"/>
      <c r="F40" s="155"/>
      <c r="G40" s="156"/>
      <c r="H40" s="155"/>
      <c r="I40" s="156"/>
      <c r="J40" s="156"/>
      <c r="K40" s="155"/>
      <c r="L40" s="157"/>
      <c r="M40" s="158"/>
      <c r="N40" s="157"/>
      <c r="O40" s="158"/>
    </row>
    <row r="41" spans="1:15" x14ac:dyDescent="0.25">
      <c r="A41" s="159" t="s">
        <v>23</v>
      </c>
      <c r="B41" s="160">
        <f t="shared" ref="B41:O41" si="12">SUM(B6:B7,B10:B14,B17:B21,B24:B28,B31:B35)</f>
        <v>3.7913600000000001</v>
      </c>
      <c r="C41" s="161">
        <f t="shared" si="12"/>
        <v>4.75549</v>
      </c>
      <c r="D41" s="160">
        <f t="shared" si="12"/>
        <v>2.4316600000000004</v>
      </c>
      <c r="E41" s="161">
        <f t="shared" si="12"/>
        <v>3136.1755199999998</v>
      </c>
      <c r="F41" s="161">
        <f t="shared" si="12"/>
        <v>4.0960900000000002</v>
      </c>
      <c r="G41" s="160">
        <f t="shared" si="12"/>
        <v>1.93889</v>
      </c>
      <c r="H41" s="161">
        <f t="shared" si="12"/>
        <v>3.8286899999999999</v>
      </c>
      <c r="I41" s="160">
        <f t="shared" si="12"/>
        <v>1.7970199999999996</v>
      </c>
      <c r="J41" s="161">
        <f t="shared" si="12"/>
        <v>2.7329000000000003</v>
      </c>
      <c r="K41" s="163">
        <f t="shared" si="12"/>
        <v>313.15549000000004</v>
      </c>
      <c r="L41" s="136">
        <f t="shared" si="12"/>
        <v>2.7581000000000007</v>
      </c>
      <c r="M41" s="136">
        <f t="shared" si="12"/>
        <v>2.7052999999999994</v>
      </c>
      <c r="N41" s="136">
        <f t="shared" si="12"/>
        <v>3.8112000000000004</v>
      </c>
      <c r="O41" s="136">
        <f t="shared" si="12"/>
        <v>3.7716000000000003</v>
      </c>
    </row>
    <row r="42" spans="1:15" x14ac:dyDescent="0.25">
      <c r="A42" s="159" t="s">
        <v>24</v>
      </c>
      <c r="B42" s="160">
        <f>B41/22</f>
        <v>0.17233454545454546</v>
      </c>
      <c r="C42" s="163">
        <f>C41/22</f>
        <v>0.21615863636363636</v>
      </c>
      <c r="D42" s="163">
        <f t="shared" ref="D42:K42" si="13">D41/22</f>
        <v>0.11053000000000002</v>
      </c>
      <c r="E42" s="163">
        <f t="shared" si="13"/>
        <v>142.55343272727271</v>
      </c>
      <c r="F42" s="163">
        <f t="shared" si="13"/>
        <v>0.1861859090909091</v>
      </c>
      <c r="G42" s="163">
        <f t="shared" si="13"/>
        <v>8.8131363636363633E-2</v>
      </c>
      <c r="H42" s="163">
        <f t="shared" si="13"/>
        <v>0.17403136363636362</v>
      </c>
      <c r="I42" s="163">
        <f t="shared" si="13"/>
        <v>8.1682727272727254E-2</v>
      </c>
      <c r="J42" s="163">
        <f t="shared" si="13"/>
        <v>0.12422272727272729</v>
      </c>
      <c r="K42" s="163">
        <f t="shared" si="13"/>
        <v>14.234340454545457</v>
      </c>
      <c r="L42" s="136">
        <f>L41/22</f>
        <v>0.12536818181818185</v>
      </c>
      <c r="M42" s="136">
        <f t="shared" ref="M42:O42" si="14">M41/22</f>
        <v>0.1229681818181818</v>
      </c>
      <c r="N42" s="136">
        <f t="shared" si="14"/>
        <v>0.17323636363636366</v>
      </c>
      <c r="O42" s="136">
        <f t="shared" si="14"/>
        <v>0.17143636363636364</v>
      </c>
    </row>
    <row r="43" spans="1:15" x14ac:dyDescent="0.25">
      <c r="A43" s="159" t="s">
        <v>25</v>
      </c>
      <c r="B43" s="160">
        <f>1/B42</f>
        <v>5.8026671168129642</v>
      </c>
      <c r="C43" s="163">
        <f>1/C42</f>
        <v>4.626231997123325</v>
      </c>
      <c r="D43" s="160">
        <f>1/D42</f>
        <v>9.0473174703700341</v>
      </c>
      <c r="E43" s="163">
        <f>1000/E42</f>
        <v>7.0149135020351165</v>
      </c>
      <c r="F43" s="163">
        <f t="shared" ref="F43:J43" si="15">1/F42</f>
        <v>5.3709757353964385</v>
      </c>
      <c r="G43" s="160">
        <f t="shared" si="15"/>
        <v>11.346698368654231</v>
      </c>
      <c r="H43" s="163">
        <f t="shared" si="15"/>
        <v>5.746090699429832</v>
      </c>
      <c r="I43" s="160">
        <f t="shared" si="15"/>
        <v>12.242490345126935</v>
      </c>
      <c r="J43" s="163">
        <f t="shared" si="15"/>
        <v>8.0500567163086814</v>
      </c>
      <c r="K43" s="163">
        <f>100/K42</f>
        <v>7.0252640309770706</v>
      </c>
      <c r="L43" s="136">
        <f>1/L42</f>
        <v>7.9765055654254722</v>
      </c>
      <c r="M43" s="136">
        <f>1/M42</f>
        <v>8.132184970243598</v>
      </c>
      <c r="N43" s="136">
        <f>1/N42</f>
        <v>5.7724601175482784</v>
      </c>
      <c r="O43" s="136">
        <f>1/O42</f>
        <v>5.833068193869976</v>
      </c>
    </row>
    <row r="44" spans="1:15" ht="15.75" thickBot="1" x14ac:dyDescent="0.3">
      <c r="A44" s="66"/>
      <c r="B44" s="48"/>
      <c r="C44" s="49"/>
      <c r="D44" s="48"/>
      <c r="E44" s="49"/>
      <c r="F44" s="49"/>
      <c r="G44" s="48"/>
      <c r="H44" s="49"/>
      <c r="I44" s="48"/>
      <c r="J44" s="49"/>
      <c r="K44" s="48"/>
      <c r="L44" s="43"/>
      <c r="M44" s="44"/>
      <c r="N44" s="43"/>
      <c r="O44" s="44"/>
    </row>
  </sheetData>
  <pageMargins left="0.7" right="0.7" top="0.75" bottom="0.75" header="0.3" footer="0.3"/>
  <pageSetup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90" zoomScaleNormal="90" workbookViewId="0">
      <selection activeCell="A36" sqref="A36"/>
    </sheetView>
  </sheetViews>
  <sheetFormatPr defaultRowHeight="15" x14ac:dyDescent="0.25"/>
  <cols>
    <col min="1" max="1" width="12.28515625" customWidth="1"/>
    <col min="2" max="2" width="10.85546875" customWidth="1"/>
    <col min="3" max="3" width="10.7109375" customWidth="1"/>
    <col min="4" max="4" width="11.7109375" customWidth="1"/>
    <col min="5" max="6" width="10.42578125" customWidth="1"/>
    <col min="7" max="7" width="10" customWidth="1"/>
    <col min="8" max="8" width="10.42578125" customWidth="1"/>
    <col min="9" max="9" width="10.7109375" customWidth="1"/>
    <col min="10" max="10" width="10.140625" customWidth="1"/>
    <col min="11" max="11" width="10.42578125" customWidth="1"/>
    <col min="12" max="12" width="10.28515625" customWidth="1"/>
    <col min="13" max="13" width="9.7109375" customWidth="1"/>
    <col min="14" max="14" width="10.7109375" customWidth="1"/>
    <col min="15" max="15" width="10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3.25" thickBot="1" x14ac:dyDescent="0.35">
      <c r="A2" s="1"/>
      <c r="B2" s="1"/>
      <c r="C2" s="52" t="s">
        <v>35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118" t="s">
        <v>28</v>
      </c>
      <c r="M3" s="68"/>
      <c r="N3" s="68"/>
      <c r="O3" s="69"/>
    </row>
    <row r="4" spans="1:15" ht="15.75" thickBot="1" x14ac:dyDescent="0.3">
      <c r="A4" s="119"/>
      <c r="B4" s="120"/>
      <c r="C4" s="119"/>
      <c r="D4" s="120"/>
      <c r="E4" s="119"/>
      <c r="F4" s="120"/>
      <c r="G4" s="119"/>
      <c r="H4" s="120"/>
      <c r="I4" s="119"/>
      <c r="J4" s="119"/>
      <c r="K4" s="120"/>
      <c r="L4" s="121" t="s">
        <v>2</v>
      </c>
      <c r="M4" s="122"/>
      <c r="N4" s="121" t="s">
        <v>3</v>
      </c>
      <c r="O4" s="123"/>
    </row>
    <row r="5" spans="1:15" ht="15.75" thickBot="1" x14ac:dyDescent="0.3">
      <c r="A5" s="124" t="s">
        <v>4</v>
      </c>
      <c r="B5" s="125" t="s">
        <v>5</v>
      </c>
      <c r="C5" s="124" t="s">
        <v>6</v>
      </c>
      <c r="D5" s="125" t="s">
        <v>7</v>
      </c>
      <c r="E5" s="124" t="s">
        <v>8</v>
      </c>
      <c r="F5" s="125" t="s">
        <v>9</v>
      </c>
      <c r="G5" s="124" t="s">
        <v>10</v>
      </c>
      <c r="H5" s="125" t="s">
        <v>11</v>
      </c>
      <c r="I5" s="124" t="s">
        <v>12</v>
      </c>
      <c r="J5" s="124" t="s">
        <v>13</v>
      </c>
      <c r="K5" s="125" t="s">
        <v>14</v>
      </c>
      <c r="L5" s="126" t="s">
        <v>15</v>
      </c>
      <c r="M5" s="127" t="s">
        <v>16</v>
      </c>
      <c r="N5" s="126" t="s">
        <v>17</v>
      </c>
      <c r="O5" s="127" t="s">
        <v>18</v>
      </c>
    </row>
    <row r="6" spans="1:15" x14ac:dyDescent="0.25">
      <c r="A6" s="128">
        <v>42310</v>
      </c>
      <c r="B6" s="129">
        <v>0.17366000000000001</v>
      </c>
      <c r="C6" s="130">
        <v>0.21931</v>
      </c>
      <c r="D6" s="129">
        <v>0.11212999999999999</v>
      </c>
      <c r="E6" s="130">
        <v>140.91548</v>
      </c>
      <c r="F6" s="129">
        <v>0.18275</v>
      </c>
      <c r="G6" s="130">
        <v>8.8550000000000004E-2</v>
      </c>
      <c r="H6" s="129">
        <v>0.17327000000000001</v>
      </c>
      <c r="I6" s="130">
        <v>8.0060000000000006E-2</v>
      </c>
      <c r="J6" s="130">
        <v>0.1237</v>
      </c>
      <c r="K6" s="129">
        <v>14.912190000000001</v>
      </c>
      <c r="L6" s="131">
        <v>0.1249</v>
      </c>
      <c r="M6" s="132">
        <v>0.1225</v>
      </c>
      <c r="N6" s="131">
        <v>0.17455999999999999</v>
      </c>
      <c r="O6" s="132">
        <v>0.17276</v>
      </c>
    </row>
    <row r="7" spans="1:15" x14ac:dyDescent="0.25">
      <c r="A7" s="133">
        <v>42311</v>
      </c>
      <c r="B7" s="134">
        <v>0.17352999999999999</v>
      </c>
      <c r="C7" s="135">
        <v>0.21954000000000001</v>
      </c>
      <c r="D7" s="134">
        <v>0.11225</v>
      </c>
      <c r="E7" s="135">
        <v>141.05571</v>
      </c>
      <c r="F7" s="134">
        <v>0.18325</v>
      </c>
      <c r="G7" s="135">
        <v>8.8569999999999996E-2</v>
      </c>
      <c r="H7" s="134">
        <v>0.17348</v>
      </c>
      <c r="I7" s="135">
        <v>8.0149999999999999E-2</v>
      </c>
      <c r="J7" s="135">
        <v>0.12379999999999999</v>
      </c>
      <c r="K7" s="134">
        <v>14.9261</v>
      </c>
      <c r="L7" s="136">
        <v>0.125</v>
      </c>
      <c r="M7" s="137">
        <v>0.1226</v>
      </c>
      <c r="N7" s="136">
        <v>0.17443</v>
      </c>
      <c r="O7" s="137">
        <v>0.17263000000000001</v>
      </c>
    </row>
    <row r="8" spans="1:15" x14ac:dyDescent="0.25">
      <c r="A8" s="133">
        <v>42312</v>
      </c>
      <c r="B8" s="134">
        <v>0.17296</v>
      </c>
      <c r="C8" s="135">
        <v>0.22098000000000001</v>
      </c>
      <c r="D8" s="134">
        <v>0.11298999999999999</v>
      </c>
      <c r="E8" s="135">
        <v>140.64963</v>
      </c>
      <c r="F8" s="134">
        <v>0.18465000000000001</v>
      </c>
      <c r="G8" s="135">
        <v>8.8880000000000001E-2</v>
      </c>
      <c r="H8" s="134">
        <v>0.17341000000000001</v>
      </c>
      <c r="I8" s="135">
        <v>8.0509999999999998E-2</v>
      </c>
      <c r="J8" s="135">
        <v>0.124</v>
      </c>
      <c r="K8" s="134">
        <v>15.001049999999999</v>
      </c>
      <c r="L8" s="136">
        <v>0.12520000000000001</v>
      </c>
      <c r="M8" s="137">
        <v>0.12280000000000001</v>
      </c>
      <c r="N8" s="136">
        <v>0.17385999999999999</v>
      </c>
      <c r="O8" s="137">
        <v>0.17205999999999999</v>
      </c>
    </row>
    <row r="9" spans="1:15" x14ac:dyDescent="0.25">
      <c r="A9" s="133">
        <v>42313</v>
      </c>
      <c r="B9" s="134">
        <v>0.17272999999999999</v>
      </c>
      <c r="C9" s="135">
        <v>0.22242999999999999</v>
      </c>
      <c r="D9" s="134">
        <v>0.11373</v>
      </c>
      <c r="E9" s="135">
        <v>140.20600999999999</v>
      </c>
      <c r="F9" s="134">
        <v>0.18714</v>
      </c>
      <c r="G9" s="135">
        <v>8.8929999999999995E-2</v>
      </c>
      <c r="H9" s="134">
        <v>0.17352000000000001</v>
      </c>
      <c r="I9" s="135">
        <v>8.0460000000000004E-2</v>
      </c>
      <c r="J9" s="135">
        <v>0.1239</v>
      </c>
      <c r="K9" s="134">
        <v>15.043939999999999</v>
      </c>
      <c r="L9" s="136">
        <v>0.12509999999999999</v>
      </c>
      <c r="M9" s="137">
        <v>0.1227</v>
      </c>
      <c r="N9" s="136">
        <v>0.17363000000000001</v>
      </c>
      <c r="O9" s="137">
        <v>0.17183000000000001</v>
      </c>
    </row>
    <row r="10" spans="1:15" ht="15.75" thickBot="1" x14ac:dyDescent="0.3">
      <c r="A10" s="138">
        <v>42314</v>
      </c>
      <c r="B10" s="139">
        <v>0.17308999999999999</v>
      </c>
      <c r="C10" s="140">
        <v>0.22267000000000001</v>
      </c>
      <c r="D10" s="139">
        <v>0.11385000000000001</v>
      </c>
      <c r="E10" s="140">
        <v>140.75359</v>
      </c>
      <c r="F10" s="139">
        <v>0.18723000000000001</v>
      </c>
      <c r="G10" s="140">
        <v>8.899E-2</v>
      </c>
      <c r="H10" s="139">
        <v>0.17385999999999999</v>
      </c>
      <c r="I10" s="140">
        <v>8.09E-2</v>
      </c>
      <c r="J10" s="140">
        <v>0.1237</v>
      </c>
      <c r="K10" s="139">
        <v>15.04196</v>
      </c>
      <c r="L10" s="141">
        <v>0.1249</v>
      </c>
      <c r="M10" s="142">
        <v>0.1225</v>
      </c>
      <c r="N10" s="141">
        <v>0.17399000000000001</v>
      </c>
      <c r="O10" s="142">
        <v>0.17219000000000001</v>
      </c>
    </row>
    <row r="11" spans="1:15" ht="15.75" thickTop="1" x14ac:dyDescent="0.25">
      <c r="A11" s="143" t="s">
        <v>19</v>
      </c>
      <c r="B11" s="144">
        <f t="shared" ref="B11:O11" si="0">SUM(B6:B10)</f>
        <v>0.86596999999999991</v>
      </c>
      <c r="C11" s="145">
        <f t="shared" si="0"/>
        <v>1.10493</v>
      </c>
      <c r="D11" s="144">
        <f t="shared" si="0"/>
        <v>0.56495000000000006</v>
      </c>
      <c r="E11" s="145">
        <f t="shared" si="0"/>
        <v>703.58042</v>
      </c>
      <c r="F11" s="144">
        <f t="shared" si="0"/>
        <v>0.92501999999999995</v>
      </c>
      <c r="G11" s="145">
        <f t="shared" si="0"/>
        <v>0.44392000000000004</v>
      </c>
      <c r="H11" s="144">
        <f t="shared" si="0"/>
        <v>0.86753999999999998</v>
      </c>
      <c r="I11" s="145">
        <f t="shared" si="0"/>
        <v>0.40207999999999999</v>
      </c>
      <c r="J11" s="145">
        <f t="shared" si="0"/>
        <v>0.61909999999999998</v>
      </c>
      <c r="K11" s="144">
        <f t="shared" si="0"/>
        <v>74.925240000000002</v>
      </c>
      <c r="L11" s="136">
        <f t="shared" si="0"/>
        <v>0.62509999999999999</v>
      </c>
      <c r="M11" s="137">
        <f t="shared" si="0"/>
        <v>0.61309999999999998</v>
      </c>
      <c r="N11" s="136">
        <f t="shared" si="0"/>
        <v>0.87046999999999997</v>
      </c>
      <c r="O11" s="137">
        <f t="shared" si="0"/>
        <v>0.86146999999999996</v>
      </c>
    </row>
    <row r="12" spans="1:15" ht="15.75" thickBot="1" x14ac:dyDescent="0.3">
      <c r="A12" s="146" t="s">
        <v>20</v>
      </c>
      <c r="B12" s="147">
        <f>B11/5</f>
        <v>0.17319399999999999</v>
      </c>
      <c r="C12" s="148">
        <f>C11/5</f>
        <v>0.22098599999999999</v>
      </c>
      <c r="D12" s="148">
        <f t="shared" ref="D12:K12" si="1">D11/5</f>
        <v>0.11299000000000001</v>
      </c>
      <c r="E12" s="148">
        <f t="shared" si="1"/>
        <v>140.716084</v>
      </c>
      <c r="F12" s="148">
        <f t="shared" si="1"/>
        <v>0.185004</v>
      </c>
      <c r="G12" s="148">
        <f t="shared" si="1"/>
        <v>8.8784000000000002E-2</v>
      </c>
      <c r="H12" s="148">
        <f t="shared" si="1"/>
        <v>0.173508</v>
      </c>
      <c r="I12" s="148">
        <f t="shared" si="1"/>
        <v>8.0416000000000001E-2</v>
      </c>
      <c r="J12" s="148">
        <f t="shared" si="1"/>
        <v>0.12382</v>
      </c>
      <c r="K12" s="148">
        <f t="shared" si="1"/>
        <v>14.985048000000001</v>
      </c>
      <c r="L12" s="149">
        <f>L11/5</f>
        <v>0.12501999999999999</v>
      </c>
      <c r="M12" s="149">
        <f>M11/5</f>
        <v>0.12261999999999999</v>
      </c>
      <c r="N12" s="149">
        <f t="shared" ref="N12:O12" si="2">N11/5</f>
        <v>0.174094</v>
      </c>
      <c r="O12" s="149">
        <f t="shared" si="2"/>
        <v>0.172294</v>
      </c>
    </row>
    <row r="13" spans="1:15" ht="16.5" customHeight="1" thickTop="1" x14ac:dyDescent="0.25">
      <c r="A13" s="133">
        <v>42317</v>
      </c>
      <c r="B13" s="134">
        <v>0.17443</v>
      </c>
      <c r="C13" s="135">
        <v>0.22355</v>
      </c>
      <c r="D13" s="134">
        <v>0.1143</v>
      </c>
      <c r="E13" s="135">
        <v>140.22891999999999</v>
      </c>
      <c r="F13" s="134">
        <v>0.18831000000000001</v>
      </c>
      <c r="G13" s="135">
        <v>8.8440000000000005E-2</v>
      </c>
      <c r="H13" s="134">
        <v>0.17427999999999999</v>
      </c>
      <c r="I13" s="135">
        <v>8.1470000000000001E-2</v>
      </c>
      <c r="J13" s="135">
        <v>0.1227</v>
      </c>
      <c r="K13" s="134">
        <v>15.11572</v>
      </c>
      <c r="L13" s="136">
        <v>0.1239</v>
      </c>
      <c r="M13" s="137">
        <v>0.1215</v>
      </c>
      <c r="N13" s="136">
        <v>0.17533000000000001</v>
      </c>
      <c r="O13" s="137">
        <v>0.17352999999999999</v>
      </c>
    </row>
    <row r="14" spans="1:15" x14ac:dyDescent="0.25">
      <c r="A14" s="133">
        <v>42318</v>
      </c>
      <c r="B14" s="134">
        <v>0.17443</v>
      </c>
      <c r="C14" s="135">
        <v>0.22355</v>
      </c>
      <c r="D14" s="134">
        <v>0.1143</v>
      </c>
      <c r="E14" s="135">
        <v>142.08669</v>
      </c>
      <c r="F14" s="134">
        <v>0.18804000000000001</v>
      </c>
      <c r="G14" s="135">
        <v>8.8950000000000001E-2</v>
      </c>
      <c r="H14" s="134">
        <v>0.17443</v>
      </c>
      <c r="I14" s="135">
        <v>8.1439999999999999E-2</v>
      </c>
      <c r="J14" s="135">
        <v>0.1229</v>
      </c>
      <c r="K14" s="134">
        <v>15.15265</v>
      </c>
      <c r="L14" s="136">
        <v>0.1241</v>
      </c>
      <c r="M14" s="137">
        <v>0.1217</v>
      </c>
      <c r="N14" s="136">
        <v>0.17533000000000001</v>
      </c>
      <c r="O14" s="137">
        <v>0.17352999999999999</v>
      </c>
    </row>
    <row r="15" spans="1:15" x14ac:dyDescent="0.25">
      <c r="A15" s="133">
        <v>42319</v>
      </c>
      <c r="B15" s="134">
        <v>0.17449999999999999</v>
      </c>
      <c r="C15" s="135">
        <v>0.22420000000000001</v>
      </c>
      <c r="D15" s="134">
        <v>0.11463</v>
      </c>
      <c r="E15" s="135">
        <v>142.29711</v>
      </c>
      <c r="F15" s="134">
        <v>0.18809000000000001</v>
      </c>
      <c r="G15" s="135">
        <v>8.8999999999999996E-2</v>
      </c>
      <c r="H15" s="134">
        <v>0.17469000000000001</v>
      </c>
      <c r="I15" s="135">
        <v>8.1229999999999997E-2</v>
      </c>
      <c r="J15" s="135">
        <v>0.12280000000000001</v>
      </c>
      <c r="K15" s="134">
        <v>15.134029999999999</v>
      </c>
      <c r="L15" s="136">
        <v>0.124</v>
      </c>
      <c r="M15" s="137">
        <v>0.1216</v>
      </c>
      <c r="N15" s="136">
        <v>0.1754</v>
      </c>
      <c r="O15" s="137">
        <v>0.1736</v>
      </c>
    </row>
    <row r="16" spans="1:15" x14ac:dyDescent="0.25">
      <c r="A16" s="133">
        <v>42320</v>
      </c>
      <c r="B16" s="134">
        <v>0.17424999999999999</v>
      </c>
      <c r="C16" s="135">
        <v>0.22387000000000001</v>
      </c>
      <c r="D16" s="134">
        <v>0.11446000000000001</v>
      </c>
      <c r="E16" s="135">
        <v>142.05166</v>
      </c>
      <c r="F16" s="134">
        <v>0.18740999999999999</v>
      </c>
      <c r="G16" s="135">
        <v>8.906E-2</v>
      </c>
      <c r="H16" s="134">
        <v>0.17465</v>
      </c>
      <c r="I16" s="135">
        <v>8.0979999999999996E-2</v>
      </c>
      <c r="J16" s="135">
        <v>0.1229</v>
      </c>
      <c r="K16" s="134">
        <v>15.44286</v>
      </c>
      <c r="L16" s="136">
        <v>0.1241</v>
      </c>
      <c r="M16" s="137">
        <v>0.1217</v>
      </c>
      <c r="N16" s="136">
        <v>0.17515</v>
      </c>
      <c r="O16" s="137">
        <v>0.17335</v>
      </c>
    </row>
    <row r="17" spans="1:15" ht="15.75" thickBot="1" x14ac:dyDescent="0.3">
      <c r="A17" s="138">
        <v>42321</v>
      </c>
      <c r="B17" s="139">
        <v>0.17319999999999999</v>
      </c>
      <c r="C17" s="140">
        <v>0.122379</v>
      </c>
      <c r="D17" s="139">
        <v>0.11441999999999999</v>
      </c>
      <c r="E17" s="140">
        <v>142.31376</v>
      </c>
      <c r="F17" s="139">
        <v>0.18823000000000001</v>
      </c>
      <c r="G17" s="140">
        <v>8.9200000000000002E-2</v>
      </c>
      <c r="H17" s="139">
        <v>0.17471</v>
      </c>
      <c r="I17" s="140">
        <v>8.0949999999999994E-2</v>
      </c>
      <c r="J17" s="140">
        <v>0.1231</v>
      </c>
      <c r="K17" s="139">
        <v>15.122070000000001</v>
      </c>
      <c r="L17" s="141">
        <v>0.12429999999999999</v>
      </c>
      <c r="M17" s="142">
        <v>0.12189999999999999</v>
      </c>
      <c r="N17" s="141">
        <v>0.1741</v>
      </c>
      <c r="O17" s="142">
        <v>0.17230000000000001</v>
      </c>
    </row>
    <row r="18" spans="1:15" ht="15.75" thickTop="1" x14ac:dyDescent="0.25">
      <c r="A18" s="143" t="s">
        <v>19</v>
      </c>
      <c r="B18" s="144">
        <f t="shared" ref="B18:O18" si="3">SUM(B13:B17)</f>
        <v>0.87081000000000008</v>
      </c>
      <c r="C18" s="145">
        <f t="shared" si="3"/>
        <v>1.017549</v>
      </c>
      <c r="D18" s="144">
        <f t="shared" si="3"/>
        <v>0.57211000000000001</v>
      </c>
      <c r="E18" s="145">
        <f t="shared" si="3"/>
        <v>708.97813999999994</v>
      </c>
      <c r="F18" s="144">
        <f t="shared" si="3"/>
        <v>0.94008000000000003</v>
      </c>
      <c r="G18" s="145">
        <f t="shared" si="3"/>
        <v>0.44465000000000005</v>
      </c>
      <c r="H18" s="144">
        <f t="shared" si="3"/>
        <v>0.87275999999999998</v>
      </c>
      <c r="I18" s="145">
        <f t="shared" si="3"/>
        <v>0.40606999999999993</v>
      </c>
      <c r="J18" s="145">
        <f t="shared" si="3"/>
        <v>0.61440000000000006</v>
      </c>
      <c r="K18" s="144">
        <f t="shared" si="3"/>
        <v>75.967330000000004</v>
      </c>
      <c r="L18" s="136">
        <f t="shared" si="3"/>
        <v>0.62039999999999995</v>
      </c>
      <c r="M18" s="137">
        <f t="shared" si="3"/>
        <v>0.60840000000000005</v>
      </c>
      <c r="N18" s="136">
        <f t="shared" si="3"/>
        <v>0.87531000000000003</v>
      </c>
      <c r="O18" s="137">
        <f t="shared" si="3"/>
        <v>0.86631000000000002</v>
      </c>
    </row>
    <row r="19" spans="1:15" ht="15.75" thickBot="1" x14ac:dyDescent="0.3">
      <c r="A19" s="146" t="s">
        <v>20</v>
      </c>
      <c r="B19" s="147">
        <f>B18/5</f>
        <v>0.17416200000000001</v>
      </c>
      <c r="C19" s="148">
        <f>C18/5</f>
        <v>0.20350980000000002</v>
      </c>
      <c r="D19" s="148">
        <f t="shared" ref="D19:K19" si="4">D18/5</f>
        <v>0.114422</v>
      </c>
      <c r="E19" s="148">
        <f t="shared" si="4"/>
        <v>141.79562799999999</v>
      </c>
      <c r="F19" s="148">
        <f t="shared" si="4"/>
        <v>0.18801600000000002</v>
      </c>
      <c r="G19" s="148">
        <f t="shared" si="4"/>
        <v>8.8930000000000009E-2</v>
      </c>
      <c r="H19" s="148">
        <f t="shared" si="4"/>
        <v>0.17455199999999998</v>
      </c>
      <c r="I19" s="148">
        <f t="shared" si="4"/>
        <v>8.1213999999999981E-2</v>
      </c>
      <c r="J19" s="148">
        <f t="shared" si="4"/>
        <v>0.12288000000000002</v>
      </c>
      <c r="K19" s="148">
        <f t="shared" si="4"/>
        <v>15.193466000000001</v>
      </c>
      <c r="L19" s="141">
        <f>L18/5</f>
        <v>0.12408</v>
      </c>
      <c r="M19" s="142">
        <f>M18/5</f>
        <v>0.12168000000000001</v>
      </c>
      <c r="N19" s="141">
        <f>N18/5</f>
        <v>0.175062</v>
      </c>
      <c r="O19" s="142">
        <f>O18/5</f>
        <v>0.173262</v>
      </c>
    </row>
    <row r="20" spans="1:15" ht="15" customHeight="1" thickTop="1" x14ac:dyDescent="0.25">
      <c r="A20" s="133">
        <v>42324</v>
      </c>
      <c r="B20" s="134">
        <v>0.17308000000000001</v>
      </c>
      <c r="C20" s="135">
        <v>0.22420000000000001</v>
      </c>
      <c r="D20" s="134">
        <v>0.11463</v>
      </c>
      <c r="E20" s="135">
        <v>143.31486000000001</v>
      </c>
      <c r="F20" s="134">
        <v>0.18819</v>
      </c>
      <c r="G20" s="135">
        <v>8.9010000000000006E-2</v>
      </c>
      <c r="H20" s="134">
        <v>0.17527999999999999</v>
      </c>
      <c r="I20" s="135">
        <v>8.0930000000000002E-2</v>
      </c>
      <c r="J20" s="135">
        <v>0.1232</v>
      </c>
      <c r="K20" s="134">
        <v>15.085990000000001</v>
      </c>
      <c r="L20" s="136">
        <v>0.1244</v>
      </c>
      <c r="M20" s="137">
        <v>0.122</v>
      </c>
      <c r="N20" s="136">
        <v>0.17398</v>
      </c>
      <c r="O20" s="137">
        <v>0.17218</v>
      </c>
    </row>
    <row r="21" spans="1:15" x14ac:dyDescent="0.25">
      <c r="A21" s="133">
        <v>42325</v>
      </c>
      <c r="B21" s="134">
        <v>0.17360999999999999</v>
      </c>
      <c r="C21" s="135">
        <v>0.22486999999999999</v>
      </c>
      <c r="D21" s="134">
        <v>0.11497</v>
      </c>
      <c r="E21" s="135">
        <v>144.60284999999999</v>
      </c>
      <c r="F21" s="134">
        <v>0.189</v>
      </c>
      <c r="G21" s="135">
        <v>8.9260000000000006E-2</v>
      </c>
      <c r="H21" s="134">
        <v>0.17541999999999999</v>
      </c>
      <c r="I21" s="135">
        <v>8.1070000000000003E-2</v>
      </c>
      <c r="J21" s="135">
        <v>0.12330000000000001</v>
      </c>
      <c r="K21" s="134">
        <v>15.145709999999999</v>
      </c>
      <c r="L21" s="136">
        <v>0.1245</v>
      </c>
      <c r="M21" s="137">
        <v>0.121</v>
      </c>
      <c r="N21" s="136">
        <v>0.17451</v>
      </c>
      <c r="O21" s="137">
        <v>0.17271</v>
      </c>
    </row>
    <row r="22" spans="1:15" x14ac:dyDescent="0.25">
      <c r="A22" s="133">
        <v>42326</v>
      </c>
      <c r="B22" s="134">
        <v>0.17329</v>
      </c>
      <c r="C22" s="135">
        <v>0.22770000000000001</v>
      </c>
      <c r="D22" s="134">
        <v>0.11642</v>
      </c>
      <c r="E22" s="135">
        <v>144.06084000000001</v>
      </c>
      <c r="F22" s="134">
        <v>0.19028</v>
      </c>
      <c r="G22" s="135">
        <v>8.9410000000000003E-2</v>
      </c>
      <c r="H22" s="134">
        <v>0.17329</v>
      </c>
      <c r="I22" s="135">
        <v>8.1040000000000001E-2</v>
      </c>
      <c r="J22" s="135">
        <v>0.1232</v>
      </c>
      <c r="K22" s="134">
        <v>15.198410000000001</v>
      </c>
      <c r="L22" s="136">
        <v>0.1244</v>
      </c>
      <c r="M22" s="137">
        <v>0.122</v>
      </c>
      <c r="N22" s="136">
        <v>0.17419000000000001</v>
      </c>
      <c r="O22" s="137">
        <v>0.17238999999999999</v>
      </c>
    </row>
    <row r="23" spans="1:15" x14ac:dyDescent="0.25">
      <c r="A23" s="133">
        <v>42327</v>
      </c>
      <c r="B23" s="134">
        <v>0.17360999999999999</v>
      </c>
      <c r="C23" s="135">
        <v>0.22714000000000001</v>
      </c>
      <c r="D23" s="134">
        <v>0.11556</v>
      </c>
      <c r="E23" s="135">
        <v>144.18472</v>
      </c>
      <c r="F23" s="134">
        <v>0.19056000000000001</v>
      </c>
      <c r="G23" s="135">
        <v>8.9330000000000007E-2</v>
      </c>
      <c r="H23" s="134">
        <v>0.17527999999999999</v>
      </c>
      <c r="I23" s="135">
        <v>8.09E-2</v>
      </c>
      <c r="J23" s="135">
        <v>0.1231</v>
      </c>
      <c r="K23" s="134">
        <v>15.205</v>
      </c>
      <c r="L23" s="136">
        <v>0.12429999999999999</v>
      </c>
      <c r="M23" s="137">
        <v>0.12189999999999999</v>
      </c>
      <c r="N23" s="136">
        <v>0.17451</v>
      </c>
      <c r="O23" s="137">
        <v>0.17271</v>
      </c>
    </row>
    <row r="24" spans="1:15" ht="15.75" thickBot="1" x14ac:dyDescent="0.3">
      <c r="A24" s="138">
        <v>42328</v>
      </c>
      <c r="B24" s="139">
        <v>0.17254</v>
      </c>
      <c r="C24" s="140">
        <v>0.22577</v>
      </c>
      <c r="D24" s="139">
        <v>0.11543</v>
      </c>
      <c r="E24" s="140">
        <v>143.85536999999999</v>
      </c>
      <c r="F24" s="139">
        <v>0.18944</v>
      </c>
      <c r="G24" s="140">
        <v>8.0930000000000002E-2</v>
      </c>
      <c r="H24" s="139">
        <v>0.17516999999999999</v>
      </c>
      <c r="I24" s="140">
        <v>8.9419999999999999E-2</v>
      </c>
      <c r="J24" s="140">
        <v>0.1237</v>
      </c>
      <c r="K24" s="139">
        <v>15.22221</v>
      </c>
      <c r="L24" s="141">
        <v>0.1249</v>
      </c>
      <c r="M24" s="142">
        <v>0.1225</v>
      </c>
      <c r="N24" s="141">
        <v>0.17344000000000001</v>
      </c>
      <c r="O24" s="142">
        <v>0.17163999999999999</v>
      </c>
    </row>
    <row r="25" spans="1:15" ht="15.75" thickTop="1" x14ac:dyDescent="0.25">
      <c r="A25" s="143" t="s">
        <v>19</v>
      </c>
      <c r="B25" s="144">
        <f t="shared" ref="B25:O25" si="5">SUM(B20:B24)</f>
        <v>0.86612999999999996</v>
      </c>
      <c r="C25" s="145">
        <f t="shared" si="5"/>
        <v>1.12968</v>
      </c>
      <c r="D25" s="144">
        <f t="shared" si="5"/>
        <v>0.57701000000000002</v>
      </c>
      <c r="E25" s="145">
        <f t="shared" si="5"/>
        <v>720.01864</v>
      </c>
      <c r="F25" s="144">
        <f t="shared" si="5"/>
        <v>0.94747000000000003</v>
      </c>
      <c r="G25" s="145">
        <f t="shared" si="5"/>
        <v>0.43794000000000005</v>
      </c>
      <c r="H25" s="144">
        <f t="shared" si="5"/>
        <v>0.87443999999999988</v>
      </c>
      <c r="I25" s="145">
        <f t="shared" si="5"/>
        <v>0.41336000000000001</v>
      </c>
      <c r="J25" s="145">
        <f t="shared" si="5"/>
        <v>0.61650000000000005</v>
      </c>
      <c r="K25" s="144">
        <f t="shared" si="5"/>
        <v>75.857320000000001</v>
      </c>
      <c r="L25" s="136">
        <f t="shared" si="5"/>
        <v>0.62250000000000005</v>
      </c>
      <c r="M25" s="137">
        <f t="shared" si="5"/>
        <v>0.60939999999999994</v>
      </c>
      <c r="N25" s="136">
        <f t="shared" si="5"/>
        <v>0.87063000000000001</v>
      </c>
      <c r="O25" s="137">
        <f t="shared" si="5"/>
        <v>0.86163000000000001</v>
      </c>
    </row>
    <row r="26" spans="1:15" ht="15.75" thickBot="1" x14ac:dyDescent="0.3">
      <c r="A26" s="146" t="s">
        <v>20</v>
      </c>
      <c r="B26" s="147">
        <f>B25/5</f>
        <v>0.17322599999999999</v>
      </c>
      <c r="C26" s="148">
        <f>C25/5</f>
        <v>0.225936</v>
      </c>
      <c r="D26" s="148">
        <f t="shared" ref="D26:K26" si="6">D25/5</f>
        <v>0.115402</v>
      </c>
      <c r="E26" s="148">
        <f t="shared" si="6"/>
        <v>144.003728</v>
      </c>
      <c r="F26" s="148">
        <f t="shared" si="6"/>
        <v>0.189494</v>
      </c>
      <c r="G26" s="148">
        <f t="shared" si="6"/>
        <v>8.7588000000000013E-2</v>
      </c>
      <c r="H26" s="148">
        <f t="shared" si="6"/>
        <v>0.17488799999999999</v>
      </c>
      <c r="I26" s="148">
        <f t="shared" si="6"/>
        <v>8.2671999999999995E-2</v>
      </c>
      <c r="J26" s="148">
        <f t="shared" si="6"/>
        <v>0.12330000000000001</v>
      </c>
      <c r="K26" s="148">
        <f t="shared" si="6"/>
        <v>15.171464</v>
      </c>
      <c r="L26" s="141">
        <f>L25/5</f>
        <v>0.12450000000000001</v>
      </c>
      <c r="M26" s="142">
        <f>M25/5</f>
        <v>0.12187999999999999</v>
      </c>
      <c r="N26" s="141">
        <f>N25/5</f>
        <v>0.174126</v>
      </c>
      <c r="O26" s="142">
        <f>O25/5</f>
        <v>0.17232600000000001</v>
      </c>
    </row>
    <row r="27" spans="1:15" ht="15.75" thickTop="1" x14ac:dyDescent="0.25">
      <c r="A27" s="133">
        <v>42331</v>
      </c>
      <c r="B27" s="134">
        <v>0.17161000000000001</v>
      </c>
      <c r="C27" s="135">
        <v>0.22813</v>
      </c>
      <c r="D27" s="134">
        <v>0.11663999999999999</v>
      </c>
      <c r="E27" s="135">
        <v>142.54367999999999</v>
      </c>
      <c r="F27" s="134">
        <v>0.18911</v>
      </c>
      <c r="G27" s="135">
        <v>9.0010000000000007E-2</v>
      </c>
      <c r="H27" s="134">
        <v>0.17541999999999999</v>
      </c>
      <c r="I27" s="135">
        <v>8.1699999999999995E-2</v>
      </c>
      <c r="J27" s="135">
        <v>0.1242</v>
      </c>
      <c r="K27" s="134">
        <v>15.250830000000001</v>
      </c>
      <c r="L27" s="136">
        <v>0.12540000000000001</v>
      </c>
      <c r="M27" s="137">
        <v>0.123</v>
      </c>
      <c r="N27" s="136">
        <v>0.17251</v>
      </c>
      <c r="O27" s="137">
        <v>0.17071</v>
      </c>
    </row>
    <row r="28" spans="1:15" x14ac:dyDescent="0.25">
      <c r="A28" s="133">
        <v>42332</v>
      </c>
      <c r="B28" s="134">
        <v>0.17263999999999999</v>
      </c>
      <c r="C28" s="135">
        <v>0.22853999999999999</v>
      </c>
      <c r="D28" s="134">
        <v>0.11685</v>
      </c>
      <c r="E28" s="135">
        <v>143.76755</v>
      </c>
      <c r="F28" s="134">
        <v>0.19058</v>
      </c>
      <c r="G28" s="135">
        <v>9.0289999999999995E-2</v>
      </c>
      <c r="H28" s="134">
        <v>0.17605000000000001</v>
      </c>
      <c r="I28" s="135">
        <v>8.2119999999999999E-2</v>
      </c>
      <c r="J28" s="135">
        <v>0.1242</v>
      </c>
      <c r="K28" s="134">
        <v>15.26371</v>
      </c>
      <c r="L28" s="136">
        <v>0.12540000000000001</v>
      </c>
      <c r="M28" s="137">
        <v>0.123</v>
      </c>
      <c r="N28" s="136">
        <v>0.17354</v>
      </c>
      <c r="O28" s="137">
        <v>0.17174</v>
      </c>
    </row>
    <row r="29" spans="1:15" x14ac:dyDescent="0.25">
      <c r="A29" s="133">
        <v>42333</v>
      </c>
      <c r="B29" s="134">
        <v>0.17133000000000001</v>
      </c>
      <c r="C29" s="135">
        <v>0.22824</v>
      </c>
      <c r="D29" s="134">
        <v>0.1167</v>
      </c>
      <c r="E29" s="135">
        <v>143.50782000000001</v>
      </c>
      <c r="F29" s="134">
        <v>0.18947</v>
      </c>
      <c r="G29" s="135">
        <v>9.0219999999999995E-2</v>
      </c>
      <c r="H29" s="134">
        <v>0.17524999999999999</v>
      </c>
      <c r="I29" s="135">
        <v>8.2360000000000003E-2</v>
      </c>
      <c r="J29" s="135">
        <v>0.1242</v>
      </c>
      <c r="K29" s="134">
        <v>15.21698</v>
      </c>
      <c r="L29" s="136">
        <v>0.12540000000000001</v>
      </c>
      <c r="M29" s="137">
        <v>0.123</v>
      </c>
      <c r="N29" s="136">
        <v>0.17222999999999999</v>
      </c>
      <c r="O29" s="137">
        <v>0.17043</v>
      </c>
    </row>
    <row r="30" spans="1:15" x14ac:dyDescent="0.25">
      <c r="A30" s="133">
        <v>42334</v>
      </c>
      <c r="B30" s="134">
        <v>0.17133999999999999</v>
      </c>
      <c r="C30" s="135">
        <v>0.22872000000000001</v>
      </c>
      <c r="D30" s="134">
        <v>0.11694</v>
      </c>
      <c r="E30" s="135">
        <v>142.24144999999999</v>
      </c>
      <c r="F30" s="134">
        <v>0.18919</v>
      </c>
      <c r="G30" s="135">
        <v>9.042E-2</v>
      </c>
      <c r="H30" s="134">
        <v>0.17471999999999999</v>
      </c>
      <c r="I30" s="135">
        <v>8.2309999999999994E-2</v>
      </c>
      <c r="J30" s="135">
        <v>0.1242</v>
      </c>
      <c r="K30" s="134">
        <v>15.23499</v>
      </c>
      <c r="L30" s="136">
        <v>0.12540000000000001</v>
      </c>
      <c r="M30" s="137">
        <v>0.123</v>
      </c>
      <c r="N30" s="136">
        <v>0.17224</v>
      </c>
      <c r="O30" s="137">
        <v>0.17044000000000001</v>
      </c>
    </row>
    <row r="31" spans="1:15" ht="15.75" thickBot="1" x14ac:dyDescent="0.3">
      <c r="A31" s="138">
        <v>42335</v>
      </c>
      <c r="B31" s="139">
        <v>0.17152999999999999</v>
      </c>
      <c r="C31" s="140">
        <v>0.22866</v>
      </c>
      <c r="D31" s="139">
        <v>0.11691</v>
      </c>
      <c r="E31" s="140">
        <v>142.18835000000001</v>
      </c>
      <c r="F31" s="139">
        <v>0.18859999999999999</v>
      </c>
      <c r="G31" s="140">
        <v>9.035E-2</v>
      </c>
      <c r="H31" s="139">
        <v>0.17454</v>
      </c>
      <c r="I31" s="140">
        <v>9.035E-2</v>
      </c>
      <c r="J31" s="140">
        <v>0.1241</v>
      </c>
      <c r="K31" s="139">
        <v>15.21621</v>
      </c>
      <c r="L31" s="141">
        <v>0.12529999999999999</v>
      </c>
      <c r="M31" s="142">
        <v>0.1229</v>
      </c>
      <c r="N31" s="141">
        <v>0.17243</v>
      </c>
      <c r="O31" s="142">
        <v>0.17063</v>
      </c>
    </row>
    <row r="32" spans="1:15" ht="15.75" thickTop="1" x14ac:dyDescent="0.25">
      <c r="A32" s="143" t="s">
        <v>19</v>
      </c>
      <c r="B32" s="144">
        <f t="shared" ref="B32:O32" si="7">SUM(B27:B31)</f>
        <v>0.85844999999999994</v>
      </c>
      <c r="C32" s="145">
        <f t="shared" si="7"/>
        <v>1.14229</v>
      </c>
      <c r="D32" s="144">
        <f t="shared" si="7"/>
        <v>0.58404</v>
      </c>
      <c r="E32" s="145">
        <f t="shared" si="7"/>
        <v>714.24885000000006</v>
      </c>
      <c r="F32" s="144">
        <f t="shared" si="7"/>
        <v>0.94694999999999996</v>
      </c>
      <c r="G32" s="145">
        <f t="shared" si="7"/>
        <v>0.45128999999999997</v>
      </c>
      <c r="H32" s="144">
        <f t="shared" si="7"/>
        <v>0.87597999999999998</v>
      </c>
      <c r="I32" s="145">
        <f t="shared" si="7"/>
        <v>0.41883999999999999</v>
      </c>
      <c r="J32" s="145">
        <f t="shared" si="7"/>
        <v>0.62090000000000001</v>
      </c>
      <c r="K32" s="144">
        <f t="shared" si="7"/>
        <v>76.182720000000003</v>
      </c>
      <c r="L32" s="136">
        <f t="shared" si="7"/>
        <v>0.62690000000000001</v>
      </c>
      <c r="M32" s="137">
        <f t="shared" si="7"/>
        <v>0.6149</v>
      </c>
      <c r="N32" s="136">
        <f t="shared" si="7"/>
        <v>0.86294999999999999</v>
      </c>
      <c r="O32" s="137">
        <f t="shared" si="7"/>
        <v>0.85394999999999999</v>
      </c>
    </row>
    <row r="33" spans="1:15" ht="15.75" thickBot="1" x14ac:dyDescent="0.3">
      <c r="A33" s="146" t="s">
        <v>20</v>
      </c>
      <c r="B33" s="147">
        <f>B32/5</f>
        <v>0.17168999999999998</v>
      </c>
      <c r="C33" s="148">
        <f>C32/5</f>
        <v>0.22845799999999999</v>
      </c>
      <c r="D33" s="148">
        <f t="shared" ref="D33:K33" si="8">D32/5</f>
        <v>0.116808</v>
      </c>
      <c r="E33" s="148">
        <f t="shared" si="8"/>
        <v>142.84977000000001</v>
      </c>
      <c r="F33" s="148">
        <f t="shared" si="8"/>
        <v>0.18939</v>
      </c>
      <c r="G33" s="148">
        <f t="shared" si="8"/>
        <v>9.0257999999999991E-2</v>
      </c>
      <c r="H33" s="148">
        <f t="shared" si="8"/>
        <v>0.17519599999999999</v>
      </c>
      <c r="I33" s="148">
        <f t="shared" si="8"/>
        <v>8.3767999999999995E-2</v>
      </c>
      <c r="J33" s="148">
        <f t="shared" si="8"/>
        <v>0.12418</v>
      </c>
      <c r="K33" s="148">
        <f t="shared" si="8"/>
        <v>15.236544</v>
      </c>
      <c r="L33" s="141">
        <f>L32/5</f>
        <v>0.12537999999999999</v>
      </c>
      <c r="M33" s="142">
        <f>M32/5</f>
        <v>0.12298000000000001</v>
      </c>
      <c r="N33" s="141">
        <f>N32/5</f>
        <v>0.17258999999999999</v>
      </c>
      <c r="O33" s="142">
        <f>O32/5</f>
        <v>0.17079</v>
      </c>
    </row>
    <row r="34" spans="1:15" ht="15.75" thickTop="1" x14ac:dyDescent="0.25">
      <c r="A34" s="150">
        <v>42338</v>
      </c>
      <c r="B34" s="134">
        <v>0.17152999999999999</v>
      </c>
      <c r="C34" s="135">
        <v>0.22858000000000001</v>
      </c>
      <c r="D34" s="134">
        <v>0.11687</v>
      </c>
      <c r="E34" s="135">
        <v>142.60847000000001</v>
      </c>
      <c r="F34" s="134">
        <v>0.18945000000000001</v>
      </c>
      <c r="G34" s="135">
        <v>9.0130000000000002E-2</v>
      </c>
      <c r="H34" s="134">
        <v>0.17496999999999999</v>
      </c>
      <c r="I34" s="135">
        <v>8.2290000000000002E-2</v>
      </c>
      <c r="J34" s="135">
        <v>0.12379999999999999</v>
      </c>
      <c r="K34" s="134">
        <v>15.195679999999999</v>
      </c>
      <c r="L34" s="136">
        <v>0.125</v>
      </c>
      <c r="M34" s="137">
        <v>0.1226</v>
      </c>
      <c r="N34" s="136">
        <v>0.17299</v>
      </c>
      <c r="O34" s="137">
        <v>0.17119000000000001</v>
      </c>
    </row>
    <row r="35" spans="1:15" x14ac:dyDescent="0.25">
      <c r="A35" s="151"/>
      <c r="B35" s="134"/>
      <c r="C35" s="135"/>
      <c r="D35" s="134"/>
      <c r="E35" s="135"/>
      <c r="F35" s="134"/>
      <c r="G35" s="135"/>
      <c r="H35" s="134"/>
      <c r="I35" s="135"/>
      <c r="J35" s="135"/>
      <c r="K35" s="134"/>
      <c r="L35" s="136"/>
      <c r="M35" s="137"/>
      <c r="N35" s="136"/>
      <c r="O35" s="137"/>
    </row>
    <row r="36" spans="1:15" x14ac:dyDescent="0.25">
      <c r="A36" s="151"/>
      <c r="B36" s="134"/>
      <c r="C36" s="152"/>
      <c r="D36" s="134"/>
      <c r="E36" s="153" t="s">
        <v>22</v>
      </c>
      <c r="F36" s="134"/>
      <c r="G36" s="135"/>
      <c r="H36" s="134"/>
      <c r="I36" s="135"/>
      <c r="J36" s="135"/>
      <c r="K36" s="134"/>
      <c r="L36" s="136"/>
      <c r="M36" s="137"/>
      <c r="N36" s="136"/>
      <c r="O36" s="137"/>
    </row>
    <row r="37" spans="1:15" ht="15.75" thickBot="1" x14ac:dyDescent="0.3">
      <c r="A37" s="154"/>
      <c r="B37" s="155"/>
      <c r="C37" s="156"/>
      <c r="D37" s="155"/>
      <c r="E37" s="156"/>
      <c r="F37" s="155"/>
      <c r="G37" s="156"/>
      <c r="H37" s="155"/>
      <c r="I37" s="156"/>
      <c r="J37" s="156"/>
      <c r="K37" s="155"/>
      <c r="L37" s="157"/>
      <c r="M37" s="158"/>
      <c r="N37" s="157"/>
      <c r="O37" s="158"/>
    </row>
    <row r="38" spans="1:15" x14ac:dyDescent="0.25">
      <c r="A38" s="159" t="s">
        <v>23</v>
      </c>
      <c r="B38" s="160">
        <f>SUM(B6:B10,B13:B17,B20:B24,B27:B31,B34)</f>
        <v>3.6328900000000006</v>
      </c>
      <c r="C38" s="161">
        <f>SUM(C6:C10,C13:C17,C20:C24,C27:C31,C34)</f>
        <v>4.6230289999999998</v>
      </c>
      <c r="D38" s="161">
        <f t="shared" ref="D38:K38" si="9">SUM(D6:D10,D13:D17,D20:D24,D27:D31,D34)</f>
        <v>2.4149799999999999</v>
      </c>
      <c r="E38" s="161">
        <f t="shared" si="9"/>
        <v>2989.4345200000002</v>
      </c>
      <c r="F38" s="161">
        <f t="shared" si="9"/>
        <v>3.9489700000000001</v>
      </c>
      <c r="G38" s="161">
        <f t="shared" si="9"/>
        <v>1.8679299999999996</v>
      </c>
      <c r="H38" s="161">
        <f t="shared" si="9"/>
        <v>3.6656900000000001</v>
      </c>
      <c r="I38" s="161">
        <f t="shared" si="9"/>
        <v>1.7226399999999997</v>
      </c>
      <c r="J38" s="161">
        <f t="shared" si="9"/>
        <v>2.5947</v>
      </c>
      <c r="K38" s="161">
        <f t="shared" si="9"/>
        <v>318.12828999999994</v>
      </c>
      <c r="L38" s="162">
        <f t="shared" ref="L38:O38" si="10">SUM(L6:L10,L13:L17,L20:L24,L27:L31)</f>
        <v>2.4949000000000003</v>
      </c>
      <c r="M38" s="131">
        <f t="shared" si="10"/>
        <v>2.4457999999999998</v>
      </c>
      <c r="N38" s="131">
        <f t="shared" si="10"/>
        <v>3.4793599999999993</v>
      </c>
      <c r="O38" s="131">
        <f t="shared" si="10"/>
        <v>3.4433599999999998</v>
      </c>
    </row>
    <row r="39" spans="1:15" x14ac:dyDescent="0.25">
      <c r="A39" s="159" t="s">
        <v>24</v>
      </c>
      <c r="B39" s="160">
        <f>B38/21</f>
        <v>0.17299476190476193</v>
      </c>
      <c r="C39" s="163">
        <f>C38/21</f>
        <v>0.22014423809523809</v>
      </c>
      <c r="D39" s="163">
        <f t="shared" ref="D39:K39" si="11">D38/21</f>
        <v>0.11499904761904761</v>
      </c>
      <c r="E39" s="163">
        <f t="shared" si="11"/>
        <v>142.35402476190478</v>
      </c>
      <c r="F39" s="163">
        <f t="shared" si="11"/>
        <v>0.18804619047619048</v>
      </c>
      <c r="G39" s="163">
        <f t="shared" si="11"/>
        <v>8.8949047619047608E-2</v>
      </c>
      <c r="H39" s="163">
        <f t="shared" si="11"/>
        <v>0.17455666666666667</v>
      </c>
      <c r="I39" s="163">
        <f t="shared" si="11"/>
        <v>8.2030476190476181E-2</v>
      </c>
      <c r="J39" s="163">
        <f t="shared" si="11"/>
        <v>0.12355714285714285</v>
      </c>
      <c r="K39" s="163">
        <f t="shared" si="11"/>
        <v>15.148966190476187</v>
      </c>
      <c r="L39" s="164">
        <f t="shared" ref="L39:O39" si="12">L38/21</f>
        <v>0.11880476190476193</v>
      </c>
      <c r="M39" s="136">
        <f t="shared" si="12"/>
        <v>0.11646666666666665</v>
      </c>
      <c r="N39" s="136">
        <f t="shared" si="12"/>
        <v>0.16568380952380948</v>
      </c>
      <c r="O39" s="136">
        <f t="shared" si="12"/>
        <v>0.16396952380952379</v>
      </c>
    </row>
    <row r="40" spans="1:15" x14ac:dyDescent="0.25">
      <c r="A40" s="159" t="s">
        <v>25</v>
      </c>
      <c r="B40" s="160">
        <f>1/B39</f>
        <v>5.7805218434909937</v>
      </c>
      <c r="C40" s="163">
        <f>1/C39</f>
        <v>4.5424763720928425</v>
      </c>
      <c r="D40" s="163">
        <f t="shared" ref="D40:J40" si="13">1/D39</f>
        <v>8.6957241881920346</v>
      </c>
      <c r="E40" s="163">
        <f>1/E39*1000</f>
        <v>7.0247399163638473</v>
      </c>
      <c r="F40" s="163">
        <f t="shared" si="13"/>
        <v>5.3178423740874203</v>
      </c>
      <c r="G40" s="163">
        <f t="shared" si="13"/>
        <v>11.242391310166871</v>
      </c>
      <c r="H40" s="163">
        <f t="shared" si="13"/>
        <v>5.7287986709187084</v>
      </c>
      <c r="I40" s="163">
        <f t="shared" si="13"/>
        <v>12.19059118562207</v>
      </c>
      <c r="J40" s="163">
        <f t="shared" si="13"/>
        <v>8.0934212047635565</v>
      </c>
      <c r="K40" s="163">
        <f>1/K39*100</f>
        <v>6.6011105142519719</v>
      </c>
      <c r="L40" s="164">
        <f>1/L39</f>
        <v>8.4171710288989523</v>
      </c>
      <c r="M40" s="164">
        <f t="shared" ref="M40:O40" si="14">1/M39</f>
        <v>8.5861476817401279</v>
      </c>
      <c r="N40" s="164">
        <f t="shared" si="14"/>
        <v>6.0355927526901514</v>
      </c>
      <c r="O40" s="136">
        <f t="shared" si="14"/>
        <v>6.0986942985920738</v>
      </c>
    </row>
    <row r="41" spans="1:15" ht="15.75" thickBot="1" x14ac:dyDescent="0.3">
      <c r="A41" s="165"/>
      <c r="B41" s="166"/>
      <c r="C41" s="167"/>
      <c r="D41" s="166"/>
      <c r="E41" s="167"/>
      <c r="F41" s="166"/>
      <c r="G41" s="167"/>
      <c r="H41" s="166"/>
      <c r="I41" s="167"/>
      <c r="J41" s="167"/>
      <c r="K41" s="166"/>
      <c r="L41" s="168"/>
      <c r="M41" s="157"/>
      <c r="N41" s="157"/>
      <c r="O41" s="15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topLeftCell="A34" workbookViewId="0">
      <selection activeCell="I54" sqref="I54"/>
    </sheetView>
  </sheetViews>
  <sheetFormatPr defaultRowHeight="15" x14ac:dyDescent="0.25"/>
  <cols>
    <col min="1" max="1" width="11.42578125" customWidth="1"/>
    <col min="13" max="13" width="10.7109375" customWidth="1"/>
    <col min="14" max="14" width="11.42578125" customWidth="1"/>
    <col min="15" max="15" width="13.140625" customWidth="1"/>
  </cols>
  <sheetData>
    <row r="1" spans="1:15" ht="23.25" thickBot="1" x14ac:dyDescent="0.35">
      <c r="A1" s="1"/>
      <c r="B1" s="1"/>
      <c r="C1" s="52" t="s">
        <v>36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67" t="s">
        <v>28</v>
      </c>
      <c r="M2" s="68"/>
      <c r="N2" s="68"/>
      <c r="O2" s="69"/>
    </row>
    <row r="3" spans="1:15" ht="15.75" thickBot="1" x14ac:dyDescent="0.3">
      <c r="A3" s="54"/>
      <c r="B3" s="55"/>
      <c r="C3" s="54"/>
      <c r="D3" s="55"/>
      <c r="E3" s="54"/>
      <c r="F3" s="55"/>
      <c r="G3" s="54"/>
      <c r="H3" s="55"/>
      <c r="I3" s="54"/>
      <c r="J3" s="54"/>
      <c r="K3" s="55"/>
      <c r="L3" s="10" t="s">
        <v>2</v>
      </c>
      <c r="M3" s="11"/>
      <c r="N3" s="10" t="s">
        <v>3</v>
      </c>
      <c r="O3" s="12"/>
    </row>
    <row r="4" spans="1:15" ht="15.75" thickBot="1" x14ac:dyDescent="0.3">
      <c r="A4" s="56" t="s">
        <v>4</v>
      </c>
      <c r="B4" s="57" t="s">
        <v>5</v>
      </c>
      <c r="C4" s="56" t="s">
        <v>6</v>
      </c>
      <c r="D4" s="57" t="s">
        <v>7</v>
      </c>
      <c r="E4" s="56" t="s">
        <v>8</v>
      </c>
      <c r="F4" s="57" t="s">
        <v>9</v>
      </c>
      <c r="G4" s="56" t="s">
        <v>10</v>
      </c>
      <c r="H4" s="57" t="s">
        <v>11</v>
      </c>
      <c r="I4" s="56" t="s">
        <v>12</v>
      </c>
      <c r="J4" s="56" t="s">
        <v>13</v>
      </c>
      <c r="K4" s="57" t="s">
        <v>14</v>
      </c>
      <c r="L4" s="15" t="s">
        <v>15</v>
      </c>
      <c r="M4" s="16" t="s">
        <v>16</v>
      </c>
      <c r="N4" s="15" t="s">
        <v>17</v>
      </c>
      <c r="O4" s="16" t="s">
        <v>18</v>
      </c>
    </row>
    <row r="5" spans="1:15" hidden="1" x14ac:dyDescent="0.25">
      <c r="A5" s="93">
        <v>42339</v>
      </c>
      <c r="B5" s="80">
        <v>0.17177999999999999</v>
      </c>
      <c r="C5" s="77">
        <v>0.22936999999999999</v>
      </c>
      <c r="D5" s="80">
        <v>0.11727</v>
      </c>
      <c r="E5" s="77">
        <v>143.56379000000001</v>
      </c>
      <c r="F5" s="80">
        <v>0.18923000000000001</v>
      </c>
      <c r="G5" s="77">
        <v>9.0370000000000006E-2</v>
      </c>
      <c r="H5" s="80">
        <v>0.17502000000000001</v>
      </c>
      <c r="I5" s="77">
        <v>8.2460000000000006E-2</v>
      </c>
      <c r="J5" s="77">
        <v>0.124</v>
      </c>
      <c r="K5" s="80">
        <v>15.25774</v>
      </c>
      <c r="L5" s="81">
        <v>0.12520000000000001</v>
      </c>
      <c r="M5" s="82">
        <v>0.12280000000000001</v>
      </c>
      <c r="N5" s="81">
        <v>0.17268</v>
      </c>
      <c r="O5" s="82">
        <v>0.17088</v>
      </c>
    </row>
    <row r="6" spans="1:15" hidden="1" x14ac:dyDescent="0.25">
      <c r="A6" s="58">
        <v>42340</v>
      </c>
      <c r="B6" s="32">
        <v>0.17018</v>
      </c>
      <c r="C6" s="33">
        <v>0.22875000000000001</v>
      </c>
      <c r="D6" s="32">
        <v>0.11695999999999999</v>
      </c>
      <c r="E6" s="33">
        <v>143.67802</v>
      </c>
      <c r="F6" s="32">
        <v>0.18687000000000001</v>
      </c>
      <c r="G6" s="33">
        <v>9.0249999999999997E-2</v>
      </c>
      <c r="H6" s="32">
        <v>0.17463999999999999</v>
      </c>
      <c r="I6" s="33">
        <v>8.2229999999999998E-2</v>
      </c>
      <c r="J6" s="33">
        <v>0.124</v>
      </c>
      <c r="K6" s="32">
        <v>15.244249999999999</v>
      </c>
      <c r="L6" s="34">
        <v>0.12520000000000001</v>
      </c>
      <c r="M6" s="35">
        <v>0.12280000000000001</v>
      </c>
      <c r="N6" s="34">
        <v>0.17108000000000001</v>
      </c>
      <c r="O6" s="35">
        <v>0.16928000000000001</v>
      </c>
    </row>
    <row r="7" spans="1:15" hidden="1" x14ac:dyDescent="0.25">
      <c r="A7" s="58">
        <v>42341</v>
      </c>
      <c r="B7" s="32">
        <v>0.16997999999999999</v>
      </c>
      <c r="C7" s="33">
        <v>0.22982</v>
      </c>
      <c r="D7" s="32">
        <v>0.11749999999999999</v>
      </c>
      <c r="E7" s="33">
        <v>144.41192000000001</v>
      </c>
      <c r="F7" s="32">
        <v>0.18715000000000001</v>
      </c>
      <c r="G7" s="33">
        <v>9.0579999999999994E-2</v>
      </c>
      <c r="H7" s="32">
        <v>0.17541999999999999</v>
      </c>
      <c r="I7" s="33">
        <v>8.3059999999999995E-2</v>
      </c>
      <c r="J7" s="33">
        <v>0.1244</v>
      </c>
      <c r="K7" s="32">
        <v>15.33914</v>
      </c>
      <c r="L7" s="34">
        <v>0.12559999999999999</v>
      </c>
      <c r="M7" s="35">
        <v>0.1232</v>
      </c>
      <c r="N7" s="34">
        <v>0.17088</v>
      </c>
      <c r="O7" s="35">
        <v>0.16908000000000001</v>
      </c>
    </row>
    <row r="8" spans="1:15" ht="15.75" hidden="1" thickBot="1" x14ac:dyDescent="0.3">
      <c r="A8" s="59">
        <v>42342</v>
      </c>
      <c r="B8" s="18">
        <v>0.17036000000000001</v>
      </c>
      <c r="C8" s="19">
        <v>0.22620999999999999</v>
      </c>
      <c r="D8" s="18">
        <v>0.11565</v>
      </c>
      <c r="E8" s="19">
        <v>145.32783000000001</v>
      </c>
      <c r="F8" s="18">
        <v>0.18734999999999999</v>
      </c>
      <c r="G8" s="19">
        <v>9.0959999999999999E-2</v>
      </c>
      <c r="H8" s="18">
        <v>0.17485000000000001</v>
      </c>
      <c r="I8" s="19">
        <v>8.2890000000000005E-2</v>
      </c>
      <c r="J8" s="19">
        <v>0.1246</v>
      </c>
      <c r="K8" s="18">
        <v>15.324870000000001</v>
      </c>
      <c r="L8" s="20">
        <v>0.1258</v>
      </c>
      <c r="M8" s="21">
        <v>0.1234</v>
      </c>
      <c r="N8" s="20">
        <v>0.17126</v>
      </c>
      <c r="O8" s="21">
        <v>0.16946</v>
      </c>
    </row>
    <row r="9" spans="1:15" ht="15.75" hidden="1" thickTop="1" x14ac:dyDescent="0.25">
      <c r="A9" s="60" t="s">
        <v>19</v>
      </c>
      <c r="B9" s="23">
        <f t="shared" ref="B9:O9" si="0">SUM(B5:B8)</f>
        <v>0.68229999999999991</v>
      </c>
      <c r="C9" s="24">
        <f t="shared" si="0"/>
        <v>0.91415000000000002</v>
      </c>
      <c r="D9" s="23">
        <f t="shared" si="0"/>
        <v>0.46738000000000002</v>
      </c>
      <c r="E9" s="24">
        <f t="shared" si="0"/>
        <v>576.98155999999994</v>
      </c>
      <c r="F9" s="23">
        <f t="shared" si="0"/>
        <v>0.75060000000000004</v>
      </c>
      <c r="G9" s="24">
        <f t="shared" si="0"/>
        <v>0.36215999999999998</v>
      </c>
      <c r="H9" s="23">
        <f t="shared" si="0"/>
        <v>0.69992999999999994</v>
      </c>
      <c r="I9" s="24">
        <f t="shared" si="0"/>
        <v>0.33063999999999999</v>
      </c>
      <c r="J9" s="24">
        <f t="shared" si="0"/>
        <v>0.497</v>
      </c>
      <c r="K9" s="23">
        <f t="shared" si="0"/>
        <v>61.165999999999997</v>
      </c>
      <c r="L9" s="34">
        <f t="shared" si="0"/>
        <v>0.50180000000000002</v>
      </c>
      <c r="M9" s="35">
        <f t="shared" si="0"/>
        <v>0.49220000000000003</v>
      </c>
      <c r="N9" s="34">
        <f t="shared" si="0"/>
        <v>0.68589999999999995</v>
      </c>
      <c r="O9" s="35">
        <f t="shared" si="0"/>
        <v>0.67870000000000008</v>
      </c>
    </row>
    <row r="10" spans="1:15" ht="15.75" hidden="1" thickBot="1" x14ac:dyDescent="0.3">
      <c r="A10" s="61" t="s">
        <v>20</v>
      </c>
      <c r="B10" s="28">
        <f>B9/5</f>
        <v>0.13645999999999997</v>
      </c>
      <c r="C10" s="29">
        <f>C9/5</f>
        <v>0.18282999999999999</v>
      </c>
      <c r="D10" s="29">
        <f t="shared" ref="D10:K10" si="1">D9/6</f>
        <v>7.789666666666667E-2</v>
      </c>
      <c r="E10" s="29">
        <f t="shared" si="1"/>
        <v>96.163593333333324</v>
      </c>
      <c r="F10" s="29">
        <f t="shared" si="1"/>
        <v>0.12510000000000002</v>
      </c>
      <c r="G10" s="29">
        <f t="shared" si="1"/>
        <v>6.0359999999999997E-2</v>
      </c>
      <c r="H10" s="29">
        <f t="shared" si="1"/>
        <v>0.11665499999999999</v>
      </c>
      <c r="I10" s="29">
        <f t="shared" si="1"/>
        <v>5.5106666666666665E-2</v>
      </c>
      <c r="J10" s="29">
        <f t="shared" si="1"/>
        <v>8.2833333333333328E-2</v>
      </c>
      <c r="K10" s="29">
        <f t="shared" si="1"/>
        <v>10.194333333333333</v>
      </c>
      <c r="L10" s="30">
        <f>L9/5</f>
        <v>0.10036</v>
      </c>
      <c r="M10" s="30">
        <f>M9/5</f>
        <v>9.844E-2</v>
      </c>
      <c r="N10" s="30">
        <f>N9/5</f>
        <v>0.13718</v>
      </c>
      <c r="O10" s="30">
        <f>O9/5</f>
        <v>0.13574000000000003</v>
      </c>
    </row>
    <row r="11" spans="1:15" ht="15.75" hidden="1" thickTop="1" x14ac:dyDescent="0.25">
      <c r="A11" s="58">
        <v>42345</v>
      </c>
      <c r="B11" s="32">
        <v>0.1701</v>
      </c>
      <c r="C11" s="33">
        <v>0.22461</v>
      </c>
      <c r="D11" s="32">
        <v>0.11484</v>
      </c>
      <c r="E11" s="33">
        <v>144.59641999999999</v>
      </c>
      <c r="F11" s="32">
        <v>0.18537000000000001</v>
      </c>
      <c r="G11" s="33">
        <v>9.0069999999999997E-2</v>
      </c>
      <c r="H11" s="32">
        <v>0.17441000000000001</v>
      </c>
      <c r="I11" s="33">
        <v>8.269E-2</v>
      </c>
      <c r="J11" s="33">
        <v>0.1249</v>
      </c>
      <c r="K11" s="32">
        <v>15.38518</v>
      </c>
      <c r="L11" s="34">
        <v>0.12609999999999999</v>
      </c>
      <c r="M11" s="35">
        <v>0.1237</v>
      </c>
      <c r="N11" s="34">
        <v>0.17100000000000001</v>
      </c>
      <c r="O11" s="35">
        <v>0.16919999999999999</v>
      </c>
    </row>
    <row r="12" spans="1:15" hidden="1" x14ac:dyDescent="0.25">
      <c r="A12" s="58">
        <v>42346</v>
      </c>
      <c r="B12" s="32">
        <v>0.17080000000000001</v>
      </c>
      <c r="C12" s="33">
        <v>0.22474</v>
      </c>
      <c r="D12" s="32">
        <v>0.11491</v>
      </c>
      <c r="E12" s="33">
        <v>145.48591999999999</v>
      </c>
      <c r="F12" s="32">
        <v>0.18623000000000001</v>
      </c>
      <c r="G12" s="33">
        <v>9.0130000000000002E-2</v>
      </c>
      <c r="H12" s="32">
        <v>0.17468</v>
      </c>
      <c r="I12" s="33">
        <v>8.2629999999999995E-2</v>
      </c>
      <c r="J12" s="33">
        <v>0.1246</v>
      </c>
      <c r="K12" s="32">
        <v>15.36318</v>
      </c>
      <c r="L12" s="34">
        <v>0.1258</v>
      </c>
      <c r="M12" s="35">
        <v>0.1234</v>
      </c>
      <c r="N12" s="34">
        <v>0.17169999999999999</v>
      </c>
      <c r="O12" s="35">
        <v>0.1699</v>
      </c>
    </row>
    <row r="13" spans="1:15" s="117" customFormat="1" hidden="1" x14ac:dyDescent="0.25">
      <c r="A13" s="112">
        <v>42347</v>
      </c>
      <c r="B13" s="113">
        <v>0.17155000000000001</v>
      </c>
      <c r="C13" s="114">
        <v>0.22316</v>
      </c>
      <c r="D13" s="113">
        <v>0.11409999999999999</v>
      </c>
      <c r="E13" s="114">
        <v>145.94583</v>
      </c>
      <c r="F13" s="113">
        <v>0.18689</v>
      </c>
      <c r="G13" s="114">
        <v>8.9649999999999994E-2</v>
      </c>
      <c r="H13" s="113">
        <v>0.17473</v>
      </c>
      <c r="I13" s="114">
        <v>8.2650000000000001E-2</v>
      </c>
      <c r="J13" s="114">
        <v>0.124</v>
      </c>
      <c r="K13" s="113">
        <v>15.255409999999999</v>
      </c>
      <c r="L13" s="115">
        <v>0.12520000000000001</v>
      </c>
      <c r="M13" s="116">
        <v>0.12280000000000001</v>
      </c>
      <c r="N13" s="115">
        <v>0.17244999999999999</v>
      </c>
      <c r="O13" s="116">
        <v>0.17065</v>
      </c>
    </row>
    <row r="14" spans="1:15" hidden="1" x14ac:dyDescent="0.25">
      <c r="A14" s="58">
        <v>42348</v>
      </c>
      <c r="B14" s="32">
        <v>0.17205999999999999</v>
      </c>
      <c r="C14" s="33">
        <v>0.22144</v>
      </c>
      <c r="D14" s="32">
        <v>0.11322</v>
      </c>
      <c r="E14" s="33">
        <v>146.31684999999999</v>
      </c>
      <c r="F14" s="32">
        <v>0.18604999999999999</v>
      </c>
      <c r="G14" s="33">
        <v>8.208E-2</v>
      </c>
      <c r="H14" s="32">
        <v>0.17443</v>
      </c>
      <c r="I14" s="33">
        <v>8.208E-2</v>
      </c>
      <c r="J14" s="33">
        <v>0.1241</v>
      </c>
      <c r="K14" s="32">
        <v>15.149039999999999</v>
      </c>
      <c r="L14" s="34">
        <v>0.12529999999999999</v>
      </c>
      <c r="M14" s="35">
        <v>0.1229</v>
      </c>
      <c r="N14" s="34">
        <v>0.17296</v>
      </c>
      <c r="O14" s="35">
        <v>0.17116000000000001</v>
      </c>
    </row>
    <row r="15" spans="1:15" ht="15.75" hidden="1" thickBot="1" x14ac:dyDescent="0.3">
      <c r="A15" s="59">
        <v>42349</v>
      </c>
      <c r="B15" s="18">
        <v>0.17068</v>
      </c>
      <c r="C15" s="19">
        <v>0.22170999999999999</v>
      </c>
      <c r="D15" s="18">
        <v>0.11336</v>
      </c>
      <c r="E15" s="19">
        <v>146.34352000000001</v>
      </c>
      <c r="F15" s="18">
        <v>0.18415000000000001</v>
      </c>
      <c r="G15" s="19">
        <v>8.9340000000000003E-2</v>
      </c>
      <c r="H15" s="18">
        <v>0.17427999999999999</v>
      </c>
      <c r="I15" s="19">
        <v>8.2000000000000003E-2</v>
      </c>
      <c r="J15" s="19">
        <v>0.12429999999999999</v>
      </c>
      <c r="K15" s="18">
        <v>15.108040000000001</v>
      </c>
      <c r="L15" s="20">
        <v>0.1255</v>
      </c>
      <c r="M15" s="21">
        <v>0.1231</v>
      </c>
      <c r="N15" s="20">
        <v>0.17158000000000001</v>
      </c>
      <c r="O15" s="21">
        <v>0.16977999999999999</v>
      </c>
    </row>
    <row r="16" spans="1:15" ht="15.75" hidden="1" thickTop="1" x14ac:dyDescent="0.25">
      <c r="A16" s="60" t="s">
        <v>19</v>
      </c>
      <c r="B16" s="23">
        <f t="shared" ref="B16:O16" si="2">SUM(B11:B15)</f>
        <v>0.85518999999999989</v>
      </c>
      <c r="C16" s="24">
        <f t="shared" si="2"/>
        <v>1.1156600000000001</v>
      </c>
      <c r="D16" s="23">
        <f t="shared" si="2"/>
        <v>0.57042999999999999</v>
      </c>
      <c r="E16" s="24">
        <f t="shared" si="2"/>
        <v>728.68853999999999</v>
      </c>
      <c r="F16" s="23">
        <f t="shared" si="2"/>
        <v>0.92869000000000002</v>
      </c>
      <c r="G16" s="24">
        <f t="shared" si="2"/>
        <v>0.44126999999999994</v>
      </c>
      <c r="H16" s="23">
        <f t="shared" si="2"/>
        <v>0.87252999999999992</v>
      </c>
      <c r="I16" s="24">
        <f t="shared" si="2"/>
        <v>0.41205000000000003</v>
      </c>
      <c r="J16" s="24">
        <f t="shared" si="2"/>
        <v>0.62190000000000001</v>
      </c>
      <c r="K16" s="23">
        <f t="shared" si="2"/>
        <v>76.260849999999991</v>
      </c>
      <c r="L16" s="34">
        <f t="shared" si="2"/>
        <v>0.6278999999999999</v>
      </c>
      <c r="M16" s="35">
        <f t="shared" si="2"/>
        <v>0.6159</v>
      </c>
      <c r="N16" s="34">
        <f t="shared" si="2"/>
        <v>0.85969000000000007</v>
      </c>
      <c r="O16" s="35">
        <f t="shared" si="2"/>
        <v>0.85068999999999995</v>
      </c>
    </row>
    <row r="17" spans="1:15" ht="15.75" hidden="1" thickBot="1" x14ac:dyDescent="0.3">
      <c r="A17" s="61" t="s">
        <v>20</v>
      </c>
      <c r="B17" s="28">
        <f>B16/5</f>
        <v>0.17103799999999997</v>
      </c>
      <c r="C17" s="29">
        <f>C16/5</f>
        <v>0.22313200000000002</v>
      </c>
      <c r="D17" s="29">
        <f t="shared" ref="D17:K17" si="3">D16/5</f>
        <v>0.11408599999999999</v>
      </c>
      <c r="E17" s="29">
        <f t="shared" si="3"/>
        <v>145.737708</v>
      </c>
      <c r="F17" s="29">
        <f t="shared" si="3"/>
        <v>0.18573800000000001</v>
      </c>
      <c r="G17" s="29">
        <f t="shared" si="3"/>
        <v>8.8253999999999985E-2</v>
      </c>
      <c r="H17" s="29">
        <f t="shared" si="3"/>
        <v>0.17450599999999999</v>
      </c>
      <c r="I17" s="29">
        <f t="shared" si="3"/>
        <v>8.2410000000000011E-2</v>
      </c>
      <c r="J17" s="29">
        <f t="shared" si="3"/>
        <v>0.12438</v>
      </c>
      <c r="K17" s="29">
        <f t="shared" si="3"/>
        <v>15.252169999999998</v>
      </c>
      <c r="L17" s="20">
        <f>L16/5</f>
        <v>0.12557999999999997</v>
      </c>
      <c r="M17" s="21">
        <f>M16/5</f>
        <v>0.12318</v>
      </c>
      <c r="N17" s="20">
        <f>N16/5</f>
        <v>0.17193800000000001</v>
      </c>
      <c r="O17" s="21">
        <f>O16/5</f>
        <v>0.17013799999999998</v>
      </c>
    </row>
    <row r="18" spans="1:15" ht="15.75" hidden="1" thickTop="1" x14ac:dyDescent="0.25">
      <c r="A18" s="58">
        <v>42352</v>
      </c>
      <c r="B18" s="32">
        <v>0.17233000000000001</v>
      </c>
      <c r="C18" s="33">
        <v>0.22095000000000001</v>
      </c>
      <c r="D18" s="32">
        <v>0.11297</v>
      </c>
      <c r="E18" s="33">
        <v>146.82210000000001</v>
      </c>
      <c r="F18" s="32">
        <v>0.18462999999999999</v>
      </c>
      <c r="G18" s="33">
        <v>8.9219999999999994E-2</v>
      </c>
      <c r="H18" s="32">
        <v>0.17549999999999999</v>
      </c>
      <c r="I18" s="33">
        <v>8.1640000000000004E-2</v>
      </c>
      <c r="J18" s="33">
        <v>0.1242</v>
      </c>
      <c r="K18" s="32">
        <v>15.03115</v>
      </c>
      <c r="L18" s="34">
        <v>0.12540000000000001</v>
      </c>
      <c r="M18" s="35">
        <v>0.123</v>
      </c>
      <c r="N18" s="34">
        <v>0.17323</v>
      </c>
      <c r="O18" s="35">
        <v>0.17143</v>
      </c>
    </row>
    <row r="19" spans="1:15" hidden="1" x14ac:dyDescent="0.25">
      <c r="A19" s="58">
        <v>42353</v>
      </c>
      <c r="B19" s="32">
        <v>0.17199999999999999</v>
      </c>
      <c r="C19" s="33">
        <v>0.22073000000000001</v>
      </c>
      <c r="D19" s="32">
        <v>0.11286</v>
      </c>
      <c r="E19" s="33">
        <v>147.42617999999999</v>
      </c>
      <c r="F19" s="32">
        <v>0.18425</v>
      </c>
      <c r="G19" s="33">
        <v>8.9209999999999998E-2</v>
      </c>
      <c r="H19" s="32">
        <v>0.17510000000000001</v>
      </c>
      <c r="I19" s="33">
        <v>8.1930000000000003E-2</v>
      </c>
      <c r="J19" s="33">
        <v>0.1242</v>
      </c>
      <c r="K19" s="32">
        <v>15.005839999999999</v>
      </c>
      <c r="L19" s="34">
        <v>0.12540000000000001</v>
      </c>
      <c r="M19" s="35">
        <v>0.123</v>
      </c>
      <c r="N19" s="34">
        <v>0.1729</v>
      </c>
      <c r="O19" s="35">
        <v>0.1711</v>
      </c>
    </row>
    <row r="20" spans="1:15" hidden="1" x14ac:dyDescent="0.25">
      <c r="A20" s="58">
        <v>42354</v>
      </c>
      <c r="B20" s="32">
        <v>0.17202000000000001</v>
      </c>
      <c r="C20" s="33">
        <v>0.22114</v>
      </c>
      <c r="D20" s="32">
        <v>0.11307</v>
      </c>
      <c r="E20" s="33">
        <v>146.49778000000001</v>
      </c>
      <c r="F20" s="32">
        <v>0.18279000000000001</v>
      </c>
      <c r="G20" s="33">
        <v>8.8969999999999994E-2</v>
      </c>
      <c r="H20" s="32">
        <v>0.17449000000000001</v>
      </c>
      <c r="I20" s="33">
        <v>8.8969999999999994E-2</v>
      </c>
      <c r="J20" s="33">
        <v>0.124</v>
      </c>
      <c r="K20" s="32">
        <v>15.043839999999999</v>
      </c>
      <c r="L20" s="34">
        <v>0.12520000000000001</v>
      </c>
      <c r="M20" s="35">
        <v>0.12280000000000001</v>
      </c>
      <c r="N20" s="34">
        <v>0.17291999999999999</v>
      </c>
      <c r="O20" s="35">
        <v>0.17111999999999999</v>
      </c>
    </row>
    <row r="21" spans="1:15" hidden="1" x14ac:dyDescent="0.25">
      <c r="A21" s="58">
        <v>42355</v>
      </c>
      <c r="B21" s="32">
        <v>0.17216999999999999</v>
      </c>
      <c r="C21" s="33">
        <v>0.22205</v>
      </c>
      <c r="D21" s="32">
        <v>0.11353000000000001</v>
      </c>
      <c r="E21" s="33">
        <v>146.40550999999999</v>
      </c>
      <c r="F21" s="32">
        <v>0.18346000000000001</v>
      </c>
      <c r="G21" s="33">
        <v>8.9539999999999995E-2</v>
      </c>
      <c r="H21" s="32">
        <v>0.17502999999999999</v>
      </c>
      <c r="I21" s="33">
        <v>8.2739999999999994E-2</v>
      </c>
      <c r="J21" s="33">
        <v>0.12429999999999999</v>
      </c>
      <c r="K21" s="32">
        <v>15.14953</v>
      </c>
      <c r="L21" s="34">
        <v>0.1255</v>
      </c>
      <c r="M21" s="35">
        <v>0.1231</v>
      </c>
      <c r="N21" s="34">
        <v>0.17307</v>
      </c>
      <c r="O21" s="35">
        <v>0.17127000000000001</v>
      </c>
    </row>
    <row r="22" spans="1:15" ht="15.75" hidden="1" thickBot="1" x14ac:dyDescent="0.3">
      <c r="A22" s="59">
        <v>42356</v>
      </c>
      <c r="B22" s="18">
        <v>0.17283000000000001</v>
      </c>
      <c r="C22" s="19">
        <v>0.22939999999999999</v>
      </c>
      <c r="D22" s="18">
        <v>0.11398</v>
      </c>
      <c r="E22" s="19">
        <v>145.96786</v>
      </c>
      <c r="F22" s="18">
        <v>0.18335000000000001</v>
      </c>
      <c r="G22" s="19">
        <v>8.9440000000000006E-2</v>
      </c>
      <c r="H22" s="18">
        <v>0.17515</v>
      </c>
      <c r="I22" s="19">
        <v>8.2989999999999994E-2</v>
      </c>
      <c r="J22" s="19">
        <v>0.1237</v>
      </c>
      <c r="K22" s="18">
        <v>15.162990000000001</v>
      </c>
      <c r="L22" s="20">
        <v>0.1249</v>
      </c>
      <c r="M22" s="21">
        <v>0.1225</v>
      </c>
      <c r="N22" s="20">
        <v>0.17373</v>
      </c>
      <c r="O22" s="21">
        <v>0.17193</v>
      </c>
    </row>
    <row r="23" spans="1:15" ht="15.75" hidden="1" thickTop="1" x14ac:dyDescent="0.25">
      <c r="A23" s="60" t="s">
        <v>19</v>
      </c>
      <c r="B23" s="23">
        <f t="shared" ref="B23:O23" si="4">SUM(B18:B22)</f>
        <v>0.86135000000000006</v>
      </c>
      <c r="C23" s="24">
        <f t="shared" si="4"/>
        <v>1.1142699999999999</v>
      </c>
      <c r="D23" s="23">
        <f t="shared" si="4"/>
        <v>0.56640999999999997</v>
      </c>
      <c r="E23" s="24">
        <f t="shared" si="4"/>
        <v>733.11942999999997</v>
      </c>
      <c r="F23" s="23">
        <f t="shared" si="4"/>
        <v>0.91848000000000007</v>
      </c>
      <c r="G23" s="24">
        <f t="shared" si="4"/>
        <v>0.44638</v>
      </c>
      <c r="H23" s="23">
        <f t="shared" si="4"/>
        <v>0.8752700000000001</v>
      </c>
      <c r="I23" s="24">
        <f t="shared" si="4"/>
        <v>0.41826999999999998</v>
      </c>
      <c r="J23" s="24">
        <f t="shared" si="4"/>
        <v>0.62040000000000006</v>
      </c>
      <c r="K23" s="23">
        <f t="shared" si="4"/>
        <v>75.393349999999998</v>
      </c>
      <c r="L23" s="34">
        <f t="shared" si="4"/>
        <v>0.62640000000000007</v>
      </c>
      <c r="M23" s="35">
        <f t="shared" si="4"/>
        <v>0.61440000000000006</v>
      </c>
      <c r="N23" s="34">
        <f t="shared" si="4"/>
        <v>0.86585000000000001</v>
      </c>
      <c r="O23" s="35">
        <f t="shared" si="4"/>
        <v>0.85685</v>
      </c>
    </row>
    <row r="24" spans="1:15" ht="15.75" hidden="1" thickBot="1" x14ac:dyDescent="0.3">
      <c r="A24" s="61" t="s">
        <v>20</v>
      </c>
      <c r="B24" s="28">
        <f>B23/5</f>
        <v>0.17227000000000001</v>
      </c>
      <c r="C24" s="29">
        <f>C23/5</f>
        <v>0.22285399999999997</v>
      </c>
      <c r="D24" s="29">
        <f t="shared" ref="D24:K24" si="5">D23/5</f>
        <v>0.11328199999999999</v>
      </c>
      <c r="E24" s="29">
        <f t="shared" si="5"/>
        <v>146.623886</v>
      </c>
      <c r="F24" s="29">
        <f t="shared" si="5"/>
        <v>0.18369600000000003</v>
      </c>
      <c r="G24" s="29">
        <f t="shared" si="5"/>
        <v>8.9275999999999994E-2</v>
      </c>
      <c r="H24" s="29">
        <f t="shared" si="5"/>
        <v>0.17505400000000002</v>
      </c>
      <c r="I24" s="29">
        <f t="shared" si="5"/>
        <v>8.3653999999999992E-2</v>
      </c>
      <c r="J24" s="29">
        <f t="shared" si="5"/>
        <v>0.12408000000000001</v>
      </c>
      <c r="K24" s="29">
        <f t="shared" si="5"/>
        <v>15.078669999999999</v>
      </c>
      <c r="L24" s="20">
        <f>L23/5</f>
        <v>0.12528</v>
      </c>
      <c r="M24" s="21">
        <f>M23/5</f>
        <v>0.12288000000000002</v>
      </c>
      <c r="N24" s="20">
        <f>N23/5</f>
        <v>0.17316999999999999</v>
      </c>
      <c r="O24" s="21">
        <f>O23/5</f>
        <v>0.17136999999999999</v>
      </c>
    </row>
    <row r="25" spans="1:15" x14ac:dyDescent="0.25">
      <c r="A25" s="169">
        <v>42339</v>
      </c>
      <c r="B25" s="84">
        <v>0.17177999999999999</v>
      </c>
      <c r="C25" s="72">
        <v>0.22936999999999999</v>
      </c>
      <c r="D25" s="84">
        <v>0.11727</v>
      </c>
      <c r="E25" s="72">
        <v>143.56379000000001</v>
      </c>
      <c r="F25" s="84">
        <v>0.18923000000000001</v>
      </c>
      <c r="G25" s="72">
        <v>9.0370000000000006E-2</v>
      </c>
      <c r="H25" s="84">
        <v>0.17502000000000001</v>
      </c>
      <c r="I25" s="72">
        <v>8.2460000000000006E-2</v>
      </c>
      <c r="J25" s="72">
        <v>0.124</v>
      </c>
      <c r="K25" s="84">
        <v>15.25774</v>
      </c>
      <c r="L25" s="34">
        <v>0.12520000000000001</v>
      </c>
      <c r="M25" s="35">
        <v>0.12280000000000001</v>
      </c>
      <c r="N25" s="34">
        <v>0.17268</v>
      </c>
      <c r="O25" s="35">
        <v>0.17088</v>
      </c>
    </row>
    <row r="26" spans="1:15" x14ac:dyDescent="0.25">
      <c r="A26" s="169">
        <v>42340</v>
      </c>
      <c r="B26" s="84">
        <v>0.17018</v>
      </c>
      <c r="C26" s="72">
        <v>0.22875000000000001</v>
      </c>
      <c r="D26" s="84">
        <v>0.11695999999999999</v>
      </c>
      <c r="E26" s="72">
        <v>143.67802</v>
      </c>
      <c r="F26" s="84">
        <v>0.18687000000000001</v>
      </c>
      <c r="G26" s="72">
        <v>9.0249999999999997E-2</v>
      </c>
      <c r="H26" s="84">
        <v>0.17463999999999999</v>
      </c>
      <c r="I26" s="72">
        <v>8.2229999999999998E-2</v>
      </c>
      <c r="J26" s="72">
        <v>0.124</v>
      </c>
      <c r="K26" s="84">
        <v>15.244249999999999</v>
      </c>
      <c r="L26" s="34">
        <v>0.12520000000000001</v>
      </c>
      <c r="M26" s="35">
        <v>0.12280000000000001</v>
      </c>
      <c r="N26" s="34">
        <v>0.17108000000000001</v>
      </c>
      <c r="O26" s="35">
        <v>0.16928000000000001</v>
      </c>
    </row>
    <row r="27" spans="1:15" x14ac:dyDescent="0.25">
      <c r="A27" s="169">
        <v>42341</v>
      </c>
      <c r="B27" s="84">
        <v>0.16997999999999999</v>
      </c>
      <c r="C27" s="72">
        <v>0.22982</v>
      </c>
      <c r="D27" s="84">
        <v>0.11749999999999999</v>
      </c>
      <c r="E27" s="72">
        <v>144.41192000000001</v>
      </c>
      <c r="F27" s="84">
        <v>0.18715000000000001</v>
      </c>
      <c r="G27" s="72">
        <v>9.0579999999999994E-2</v>
      </c>
      <c r="H27" s="84">
        <v>0.17541999999999999</v>
      </c>
      <c r="I27" s="72">
        <v>8.3059999999999995E-2</v>
      </c>
      <c r="J27" s="72">
        <v>0.1244</v>
      </c>
      <c r="K27" s="84">
        <v>15.33914</v>
      </c>
      <c r="L27" s="34">
        <v>0.12559999999999999</v>
      </c>
      <c r="M27" s="35">
        <v>0.1232</v>
      </c>
      <c r="N27" s="34">
        <v>0.17088</v>
      </c>
      <c r="O27" s="35">
        <v>0.16908000000000001</v>
      </c>
    </row>
    <row r="28" spans="1:15" ht="15.75" thickBot="1" x14ac:dyDescent="0.3">
      <c r="A28" s="170">
        <v>42342</v>
      </c>
      <c r="B28" s="171">
        <v>0.17036000000000001</v>
      </c>
      <c r="C28" s="73">
        <v>0.22620999999999999</v>
      </c>
      <c r="D28" s="171">
        <v>0.11565</v>
      </c>
      <c r="E28" s="73">
        <v>145.32783000000001</v>
      </c>
      <c r="F28" s="171">
        <v>0.18734999999999999</v>
      </c>
      <c r="G28" s="73">
        <v>9.0959999999999999E-2</v>
      </c>
      <c r="H28" s="171">
        <v>0.17485000000000001</v>
      </c>
      <c r="I28" s="73">
        <v>8.2890000000000005E-2</v>
      </c>
      <c r="J28" s="73">
        <v>0.1246</v>
      </c>
      <c r="K28" s="171">
        <v>15.324870000000001</v>
      </c>
      <c r="L28" s="20">
        <v>0.1258</v>
      </c>
      <c r="M28" s="21">
        <v>0.1234</v>
      </c>
      <c r="N28" s="20">
        <v>0.17126</v>
      </c>
      <c r="O28" s="21">
        <v>0.16946</v>
      </c>
    </row>
    <row r="29" spans="1:15" ht="15.75" thickTop="1" x14ac:dyDescent="0.25">
      <c r="A29" s="172" t="s">
        <v>19</v>
      </c>
      <c r="B29" s="173">
        <f t="shared" ref="B29:O29" si="6">SUM(B25:B28)</f>
        <v>0.68229999999999991</v>
      </c>
      <c r="C29" s="174">
        <f t="shared" si="6"/>
        <v>0.91415000000000002</v>
      </c>
      <c r="D29" s="173">
        <f t="shared" si="6"/>
        <v>0.46738000000000002</v>
      </c>
      <c r="E29" s="174">
        <f t="shared" si="6"/>
        <v>576.98155999999994</v>
      </c>
      <c r="F29" s="173">
        <f t="shared" si="6"/>
        <v>0.75060000000000004</v>
      </c>
      <c r="G29" s="174">
        <f t="shared" si="6"/>
        <v>0.36215999999999998</v>
      </c>
      <c r="H29" s="173">
        <f t="shared" si="6"/>
        <v>0.69992999999999994</v>
      </c>
      <c r="I29" s="174">
        <f t="shared" si="6"/>
        <v>0.33063999999999999</v>
      </c>
      <c r="J29" s="174">
        <f t="shared" si="6"/>
        <v>0.497</v>
      </c>
      <c r="K29" s="173">
        <f t="shared" si="6"/>
        <v>61.165999999999997</v>
      </c>
      <c r="L29" s="175">
        <f t="shared" si="6"/>
        <v>0.50180000000000002</v>
      </c>
      <c r="M29" s="176">
        <f t="shared" si="6"/>
        <v>0.49220000000000003</v>
      </c>
      <c r="N29" s="175">
        <f t="shared" si="6"/>
        <v>0.68589999999999995</v>
      </c>
      <c r="O29" s="176">
        <f t="shared" si="6"/>
        <v>0.67870000000000008</v>
      </c>
    </row>
    <row r="30" spans="1:15" ht="15.75" thickBot="1" x14ac:dyDescent="0.3">
      <c r="A30" s="177" t="s">
        <v>20</v>
      </c>
      <c r="B30" s="178">
        <f>B29/4</f>
        <v>0.17057499999999998</v>
      </c>
      <c r="C30" s="179">
        <f>C29/4</f>
        <v>0.2285375</v>
      </c>
      <c r="D30" s="179">
        <f t="shared" ref="D30" si="7">D29/4</f>
        <v>0.116845</v>
      </c>
      <c r="E30" s="179">
        <f t="shared" ref="E30" si="8">E29/4</f>
        <v>144.24538999999999</v>
      </c>
      <c r="F30" s="179">
        <f t="shared" ref="F30" si="9">F29/4</f>
        <v>0.18765000000000001</v>
      </c>
      <c r="G30" s="179">
        <f t="shared" ref="G30" si="10">G29/4</f>
        <v>9.0539999999999995E-2</v>
      </c>
      <c r="H30" s="179">
        <f t="shared" ref="H30" si="11">H29/4</f>
        <v>0.17498249999999999</v>
      </c>
      <c r="I30" s="179">
        <f t="shared" ref="I30" si="12">I29/4</f>
        <v>8.2659999999999997E-2</v>
      </c>
      <c r="J30" s="179">
        <f t="shared" ref="J30" si="13">J29/4</f>
        <v>0.12425</v>
      </c>
      <c r="K30" s="179">
        <f t="shared" ref="K30" si="14">K29/4</f>
        <v>15.291499999999999</v>
      </c>
      <c r="L30" s="180">
        <f>L29/4</f>
        <v>0.12545000000000001</v>
      </c>
      <c r="M30" s="180">
        <f>M29/4</f>
        <v>0.12305000000000001</v>
      </c>
      <c r="N30" s="180">
        <f t="shared" ref="N30:O30" si="15">N29/4</f>
        <v>0.17147499999999999</v>
      </c>
      <c r="O30" s="180">
        <f t="shared" si="15"/>
        <v>0.16967500000000002</v>
      </c>
    </row>
    <row r="31" spans="1:15" ht="15.75" thickTop="1" x14ac:dyDescent="0.25">
      <c r="A31" s="169">
        <v>42345</v>
      </c>
      <c r="B31" s="84">
        <v>0.1701</v>
      </c>
      <c r="C31" s="72">
        <v>0.22461</v>
      </c>
      <c r="D31" s="84">
        <v>0.11484</v>
      </c>
      <c r="E31" s="72">
        <v>144.59641999999999</v>
      </c>
      <c r="F31" s="84">
        <v>0.18537000000000001</v>
      </c>
      <c r="G31" s="72">
        <v>9.0069999999999997E-2</v>
      </c>
      <c r="H31" s="84">
        <v>0.17441000000000001</v>
      </c>
      <c r="I31" s="72">
        <v>8.269E-2</v>
      </c>
      <c r="J31" s="72">
        <v>0.1249</v>
      </c>
      <c r="K31" s="84">
        <v>15.38518</v>
      </c>
      <c r="L31" s="34">
        <v>0.12609999999999999</v>
      </c>
      <c r="M31" s="35">
        <v>0.1237</v>
      </c>
      <c r="N31" s="34">
        <v>0.17100000000000001</v>
      </c>
      <c r="O31" s="35">
        <v>0.16919999999999999</v>
      </c>
    </row>
    <row r="32" spans="1:15" x14ac:dyDescent="0.25">
      <c r="A32" s="169">
        <v>42346</v>
      </c>
      <c r="B32" s="84">
        <v>0.17080000000000001</v>
      </c>
      <c r="C32" s="72">
        <v>0.22439999999999999</v>
      </c>
      <c r="D32" s="84">
        <v>0.11491</v>
      </c>
      <c r="E32" s="72">
        <v>145.48591999999999</v>
      </c>
      <c r="F32" s="84">
        <v>0.18623000000000001</v>
      </c>
      <c r="G32" s="72">
        <v>9.0130000000000002E-2</v>
      </c>
      <c r="H32" s="84">
        <v>0.17468</v>
      </c>
      <c r="I32" s="72">
        <v>8.2629999999999995E-2</v>
      </c>
      <c r="J32" s="72">
        <v>0.1246</v>
      </c>
      <c r="K32" s="84">
        <v>15.36318</v>
      </c>
      <c r="L32" s="34">
        <v>0.1258</v>
      </c>
      <c r="M32" s="35">
        <v>0.1234</v>
      </c>
      <c r="N32" s="34">
        <v>0.17169999999999999</v>
      </c>
      <c r="O32" s="35">
        <v>0.1699</v>
      </c>
    </row>
    <row r="33" spans="1:15" x14ac:dyDescent="0.25">
      <c r="A33" s="169">
        <v>42347</v>
      </c>
      <c r="B33" s="84">
        <v>0.17155000000000001</v>
      </c>
      <c r="C33" s="72">
        <v>0.22316</v>
      </c>
      <c r="D33" s="84">
        <v>0.11409999999999999</v>
      </c>
      <c r="E33" s="72">
        <v>145.94583</v>
      </c>
      <c r="F33" s="84">
        <v>0.18689</v>
      </c>
      <c r="G33" s="72">
        <v>8.9590000000000003E-2</v>
      </c>
      <c r="H33" s="84">
        <v>0.17473</v>
      </c>
      <c r="I33" s="72">
        <v>8.2650000000000001E-2</v>
      </c>
      <c r="J33" s="72">
        <v>0.124</v>
      </c>
      <c r="K33" s="84">
        <v>15.255409999999999</v>
      </c>
      <c r="L33" s="34">
        <v>0.122</v>
      </c>
      <c r="M33" s="35">
        <v>0.12280000000000001</v>
      </c>
      <c r="N33" s="34">
        <v>0.17244999999999999</v>
      </c>
      <c r="O33" s="35">
        <v>0.17065</v>
      </c>
    </row>
    <row r="34" spans="1:15" x14ac:dyDescent="0.25">
      <c r="A34" s="169">
        <v>42348</v>
      </c>
      <c r="B34" s="84">
        <v>0.17205999999999999</v>
      </c>
      <c r="C34" s="72">
        <v>0.22144</v>
      </c>
      <c r="D34" s="84">
        <v>0.11322</v>
      </c>
      <c r="E34" s="72">
        <v>146.31684999999999</v>
      </c>
      <c r="F34" s="84">
        <v>0.18604999999999999</v>
      </c>
      <c r="G34" s="72">
        <v>8.9399999999999993E-2</v>
      </c>
      <c r="H34" s="84">
        <v>0.17443</v>
      </c>
      <c r="I34" s="72">
        <v>8.208E-2</v>
      </c>
      <c r="J34" s="72">
        <v>0.1241</v>
      </c>
      <c r="K34" s="84">
        <v>15.149039999999999</v>
      </c>
      <c r="L34" s="34">
        <v>0.12529999999999999</v>
      </c>
      <c r="M34" s="35">
        <v>0.1229</v>
      </c>
      <c r="N34" s="34">
        <v>0.17296</v>
      </c>
      <c r="O34" s="35">
        <v>0.17116000000000001</v>
      </c>
    </row>
    <row r="35" spans="1:15" ht="15.75" thickBot="1" x14ac:dyDescent="0.3">
      <c r="A35" s="170">
        <v>42349</v>
      </c>
      <c r="B35" s="171">
        <v>0.17068</v>
      </c>
      <c r="C35" s="73">
        <v>0.22170999999999999</v>
      </c>
      <c r="D35" s="171">
        <v>0.11336</v>
      </c>
      <c r="E35" s="73">
        <v>146.34352000000001</v>
      </c>
      <c r="F35" s="171">
        <v>0.18415000000000001</v>
      </c>
      <c r="G35" s="73">
        <v>8.9340000000000003E-2</v>
      </c>
      <c r="H35" s="171">
        <v>0.17427999999999999</v>
      </c>
      <c r="I35" s="73">
        <v>8.2000000000000003E-2</v>
      </c>
      <c r="J35" s="73">
        <v>0.12429999999999999</v>
      </c>
      <c r="K35" s="171">
        <v>15.108040000000001</v>
      </c>
      <c r="L35" s="20">
        <v>0.1255</v>
      </c>
      <c r="M35" s="21">
        <v>0.1231</v>
      </c>
      <c r="N35" s="20">
        <v>0.17158000000000001</v>
      </c>
      <c r="O35" s="21">
        <v>0.16977999999999999</v>
      </c>
    </row>
    <row r="36" spans="1:15" ht="15.75" thickTop="1" x14ac:dyDescent="0.25">
      <c r="A36" s="58" t="s">
        <v>19</v>
      </c>
      <c r="B36" s="46">
        <f t="shared" ref="B36:K36" si="16">SUM(B32:B35)</f>
        <v>0.68508999999999998</v>
      </c>
      <c r="C36" s="47">
        <f t="shared" si="16"/>
        <v>0.89070999999999989</v>
      </c>
      <c r="D36" s="46">
        <f t="shared" si="16"/>
        <v>0.45558999999999999</v>
      </c>
      <c r="E36" s="47">
        <f t="shared" si="16"/>
        <v>584.09212000000002</v>
      </c>
      <c r="F36" s="46">
        <f t="shared" si="16"/>
        <v>0.74331999999999998</v>
      </c>
      <c r="G36" s="47">
        <f t="shared" si="16"/>
        <v>0.35846</v>
      </c>
      <c r="H36" s="46">
        <f t="shared" si="16"/>
        <v>0.69811999999999996</v>
      </c>
      <c r="I36" s="47">
        <f t="shared" si="16"/>
        <v>0.32935999999999999</v>
      </c>
      <c r="J36" s="47">
        <f t="shared" si="16"/>
        <v>0.497</v>
      </c>
      <c r="K36" s="46">
        <f t="shared" si="16"/>
        <v>60.87567</v>
      </c>
      <c r="L36" s="34">
        <f>SUM(L31:L35)</f>
        <v>0.62470000000000003</v>
      </c>
      <c r="M36" s="34">
        <f t="shared" ref="M36:O36" si="17">SUM(M31:M35)</f>
        <v>0.6159</v>
      </c>
      <c r="N36" s="34">
        <f t="shared" si="17"/>
        <v>0.85969000000000007</v>
      </c>
      <c r="O36" s="34">
        <f t="shared" si="17"/>
        <v>0.85068999999999995</v>
      </c>
    </row>
    <row r="37" spans="1:15" ht="15.75" thickBot="1" x14ac:dyDescent="0.3">
      <c r="A37" s="59" t="s">
        <v>20</v>
      </c>
      <c r="B37" s="97">
        <f>B36/4</f>
        <v>0.17127249999999999</v>
      </c>
      <c r="C37" s="98">
        <f>C36/4</f>
        <v>0.22267749999999997</v>
      </c>
      <c r="D37" s="98">
        <f t="shared" ref="D37" si="18">D36/4</f>
        <v>0.1138975</v>
      </c>
      <c r="E37" s="98">
        <f t="shared" ref="E37" si="19">E36/4</f>
        <v>146.02303000000001</v>
      </c>
      <c r="F37" s="98">
        <f t="shared" ref="F37" si="20">F36/4</f>
        <v>0.18583</v>
      </c>
      <c r="G37" s="98">
        <f t="shared" ref="G37" si="21">G36/4</f>
        <v>8.9615E-2</v>
      </c>
      <c r="H37" s="98">
        <f t="shared" ref="H37" si="22">H36/4</f>
        <v>0.17452999999999999</v>
      </c>
      <c r="I37" s="98">
        <f t="shared" ref="I37" si="23">I36/4</f>
        <v>8.2339999999999997E-2</v>
      </c>
      <c r="J37" s="98">
        <f t="shared" ref="J37" si="24">J36/4</f>
        <v>0.12425</v>
      </c>
      <c r="K37" s="98">
        <f t="shared" ref="K37" si="25">K36/4</f>
        <v>15.2189175</v>
      </c>
      <c r="L37" s="20">
        <f>L36/5</f>
        <v>0.12494000000000001</v>
      </c>
      <c r="M37" s="20">
        <f t="shared" ref="M37:O37" si="26">M36/5</f>
        <v>0.12318</v>
      </c>
      <c r="N37" s="20">
        <f t="shared" si="26"/>
        <v>0.17193800000000001</v>
      </c>
      <c r="O37" s="20">
        <f t="shared" si="26"/>
        <v>0.17013799999999998</v>
      </c>
    </row>
    <row r="38" spans="1:15" ht="15.75" thickTop="1" x14ac:dyDescent="0.25">
      <c r="A38" s="169">
        <v>42352</v>
      </c>
      <c r="B38" s="84">
        <v>0.17233000000000001</v>
      </c>
      <c r="C38" s="72">
        <v>0.22095000000000001</v>
      </c>
      <c r="D38" s="84">
        <v>0.11297</v>
      </c>
      <c r="E38" s="72">
        <v>146.82210000000001</v>
      </c>
      <c r="F38" s="84">
        <v>0.18462999999999999</v>
      </c>
      <c r="G38" s="72">
        <v>8.9219999999999994E-2</v>
      </c>
      <c r="H38" s="84">
        <v>0.17549999999999999</v>
      </c>
      <c r="I38" s="72">
        <v>8.1640000000000004E-2</v>
      </c>
      <c r="J38" s="72">
        <v>0.1242</v>
      </c>
      <c r="K38" s="84">
        <v>15.03115</v>
      </c>
      <c r="L38" s="34">
        <v>0.12540000000000001</v>
      </c>
      <c r="M38" s="35">
        <v>0.123</v>
      </c>
      <c r="N38" s="34">
        <v>0.17323</v>
      </c>
      <c r="O38" s="35">
        <v>0.17143</v>
      </c>
    </row>
    <row r="39" spans="1:15" x14ac:dyDescent="0.25">
      <c r="A39" s="169">
        <v>42353</v>
      </c>
      <c r="B39" s="84">
        <v>0.17199999999999999</v>
      </c>
      <c r="C39" s="72">
        <v>0.22073000000000001</v>
      </c>
      <c r="D39" s="84">
        <v>0.11286</v>
      </c>
      <c r="E39" s="72">
        <v>147.42617999999999</v>
      </c>
      <c r="F39" s="84">
        <v>0.18425</v>
      </c>
      <c r="G39" s="72">
        <v>8.9209999999999998E-2</v>
      </c>
      <c r="H39" s="84">
        <v>0.17510000000000001</v>
      </c>
      <c r="I39" s="72">
        <v>8.1930000000000003E-2</v>
      </c>
      <c r="J39" s="72">
        <v>0.1242</v>
      </c>
      <c r="K39" s="84">
        <v>15.005839999999999</v>
      </c>
      <c r="L39" s="34">
        <v>0.12540000000000001</v>
      </c>
      <c r="M39" s="35">
        <v>0.123</v>
      </c>
      <c r="N39" s="34">
        <v>0.1729</v>
      </c>
      <c r="O39" s="35">
        <v>0.1711</v>
      </c>
    </row>
    <row r="40" spans="1:15" x14ac:dyDescent="0.25">
      <c r="A40" s="169">
        <v>42354</v>
      </c>
      <c r="B40" s="84">
        <v>0.17202000000000001</v>
      </c>
      <c r="C40" s="72">
        <v>0.22114</v>
      </c>
      <c r="D40" s="84">
        <v>0.11307</v>
      </c>
      <c r="E40" s="72">
        <v>146.49778000000001</v>
      </c>
      <c r="F40" s="84">
        <v>0.18279000000000001</v>
      </c>
      <c r="G40" s="72">
        <v>8.8969999999999994E-2</v>
      </c>
      <c r="H40" s="84">
        <v>0.17449000000000001</v>
      </c>
      <c r="I40" s="72">
        <v>8.2159999999999997E-2</v>
      </c>
      <c r="J40" s="72">
        <v>0.124</v>
      </c>
      <c r="K40" s="84">
        <v>15.043839999999999</v>
      </c>
      <c r="L40" s="34">
        <v>0.12520000000000001</v>
      </c>
      <c r="M40" s="35">
        <v>0.12280000000000001</v>
      </c>
      <c r="N40" s="34">
        <v>0.17291999999999999</v>
      </c>
      <c r="O40" s="35">
        <v>0.17111999999999999</v>
      </c>
    </row>
    <row r="41" spans="1:15" x14ac:dyDescent="0.25">
      <c r="A41" s="169">
        <v>42355</v>
      </c>
      <c r="B41" s="84">
        <v>0.17216999999999999</v>
      </c>
      <c r="C41" s="72">
        <v>0.22205</v>
      </c>
      <c r="D41" s="84">
        <v>0.11353000000000001</v>
      </c>
      <c r="E41" s="72">
        <v>146.40550999999999</v>
      </c>
      <c r="F41" s="84">
        <v>0.18346000000000001</v>
      </c>
      <c r="G41" s="72">
        <v>8.9539999999999995E-2</v>
      </c>
      <c r="H41" s="84">
        <v>0.17502999999999999</v>
      </c>
      <c r="I41" s="72">
        <v>8.2739999999999994E-2</v>
      </c>
      <c r="J41" s="72">
        <v>0.12429999999999999</v>
      </c>
      <c r="K41" s="84">
        <v>15.14953</v>
      </c>
      <c r="L41" s="34">
        <v>0.1255</v>
      </c>
      <c r="M41" s="35">
        <v>0.1231</v>
      </c>
      <c r="N41" s="34">
        <v>0.17307</v>
      </c>
      <c r="O41" s="35">
        <v>0.17127000000000001</v>
      </c>
    </row>
    <row r="42" spans="1:15" ht="15.75" thickBot="1" x14ac:dyDescent="0.3">
      <c r="A42" s="170">
        <v>42356</v>
      </c>
      <c r="B42" s="171">
        <v>0.17283000000000001</v>
      </c>
      <c r="C42" s="73">
        <v>0.22294</v>
      </c>
      <c r="D42" s="171">
        <v>0.11398</v>
      </c>
      <c r="E42" s="73">
        <v>145.96786</v>
      </c>
      <c r="F42" s="171">
        <v>0.18335000000000001</v>
      </c>
      <c r="G42" s="73">
        <v>8.9440000000000006E-2</v>
      </c>
      <c r="H42" s="171">
        <v>0.17515</v>
      </c>
      <c r="I42" s="73">
        <v>8.2900000000000001E-2</v>
      </c>
      <c r="J42" s="73">
        <v>0.1237</v>
      </c>
      <c r="K42" s="171">
        <v>15.162990000000001</v>
      </c>
      <c r="L42" s="20">
        <v>0.1249</v>
      </c>
      <c r="M42" s="21">
        <v>0.1225</v>
      </c>
      <c r="N42" s="20">
        <v>0.17373</v>
      </c>
      <c r="O42" s="21">
        <v>0.17193</v>
      </c>
    </row>
    <row r="43" spans="1:15" ht="15.75" thickTop="1" x14ac:dyDescent="0.25">
      <c r="A43" s="58" t="s">
        <v>19</v>
      </c>
      <c r="B43" s="46">
        <f>SUM(B38:B42)</f>
        <v>0.86135000000000006</v>
      </c>
      <c r="C43" s="47">
        <f>SUM(C38:C42)</f>
        <v>1.10781</v>
      </c>
      <c r="D43" s="47">
        <f t="shared" ref="D43:K43" si="27">SUM(D38:D42)</f>
        <v>0.56640999999999997</v>
      </c>
      <c r="E43" s="47">
        <f t="shared" si="27"/>
        <v>733.11942999999997</v>
      </c>
      <c r="F43" s="47">
        <f t="shared" si="27"/>
        <v>0.91848000000000007</v>
      </c>
      <c r="G43" s="47">
        <f t="shared" si="27"/>
        <v>0.44638</v>
      </c>
      <c r="H43" s="47">
        <f t="shared" si="27"/>
        <v>0.8752700000000001</v>
      </c>
      <c r="I43" s="47">
        <f t="shared" si="27"/>
        <v>0.41137000000000001</v>
      </c>
      <c r="J43" s="47">
        <f t="shared" si="27"/>
        <v>0.62040000000000006</v>
      </c>
      <c r="K43" s="47">
        <f t="shared" si="27"/>
        <v>75.393349999999998</v>
      </c>
      <c r="L43" s="34">
        <f t="shared" ref="L43:O43" si="28">SUM(L39:L42)</f>
        <v>0.501</v>
      </c>
      <c r="M43" s="35">
        <f t="shared" si="28"/>
        <v>0.4914</v>
      </c>
      <c r="N43" s="34">
        <f t="shared" si="28"/>
        <v>0.69262000000000001</v>
      </c>
      <c r="O43" s="35">
        <f t="shared" si="28"/>
        <v>0.68542000000000003</v>
      </c>
    </row>
    <row r="44" spans="1:15" ht="15.75" thickBot="1" x14ac:dyDescent="0.3">
      <c r="A44" s="59" t="s">
        <v>20</v>
      </c>
      <c r="B44" s="97">
        <f>B43/5</f>
        <v>0.17227000000000001</v>
      </c>
      <c r="C44" s="98">
        <f>C43/5</f>
        <v>0.22156199999999998</v>
      </c>
      <c r="D44" s="98">
        <f t="shared" ref="D44:K44" si="29">D43/5</f>
        <v>0.11328199999999999</v>
      </c>
      <c r="E44" s="98">
        <f t="shared" si="29"/>
        <v>146.623886</v>
      </c>
      <c r="F44" s="98">
        <f t="shared" si="29"/>
        <v>0.18369600000000003</v>
      </c>
      <c r="G44" s="98">
        <f t="shared" si="29"/>
        <v>8.9275999999999994E-2</v>
      </c>
      <c r="H44" s="98">
        <f t="shared" si="29"/>
        <v>0.17505400000000002</v>
      </c>
      <c r="I44" s="98">
        <f t="shared" si="29"/>
        <v>8.2274E-2</v>
      </c>
      <c r="J44" s="98">
        <f t="shared" si="29"/>
        <v>0.12408000000000001</v>
      </c>
      <c r="K44" s="98">
        <f t="shared" si="29"/>
        <v>15.078669999999999</v>
      </c>
      <c r="L44" s="20">
        <f>L43/4</f>
        <v>0.12525</v>
      </c>
      <c r="M44" s="21">
        <f>M43/4</f>
        <v>0.12285</v>
      </c>
      <c r="N44" s="21">
        <f t="shared" ref="N44" si="30">N43/4</f>
        <v>0.173155</v>
      </c>
      <c r="O44" s="21">
        <f t="shared" ref="O44" si="31">O43/4</f>
        <v>0.17135500000000001</v>
      </c>
    </row>
    <row r="45" spans="1:15" ht="15.75" thickTop="1" x14ac:dyDescent="0.25">
      <c r="A45" s="58">
        <v>42359</v>
      </c>
      <c r="B45" s="32">
        <v>0.17262</v>
      </c>
      <c r="C45" s="33">
        <v>0.22314000000000001</v>
      </c>
      <c r="D45" s="32">
        <v>0.11409</v>
      </c>
      <c r="E45" s="33">
        <v>146.69110000000001</v>
      </c>
      <c r="F45" s="32">
        <v>0.18393999999999999</v>
      </c>
      <c r="G45" s="33">
        <v>8.9550000000000005E-2</v>
      </c>
      <c r="H45" s="32">
        <v>0.17515</v>
      </c>
      <c r="I45" s="33">
        <v>8.3110000000000003E-2</v>
      </c>
      <c r="J45" s="33">
        <v>0.1239</v>
      </c>
      <c r="K45" s="32">
        <v>15.02628</v>
      </c>
      <c r="L45" s="34">
        <v>0.12509999999999999</v>
      </c>
      <c r="M45" s="35">
        <v>0.1227</v>
      </c>
      <c r="N45" s="34">
        <v>0.17352000000000001</v>
      </c>
      <c r="O45" s="35">
        <v>0.17172000000000001</v>
      </c>
    </row>
    <row r="46" spans="1:15" x14ac:dyDescent="0.25">
      <c r="A46" s="58">
        <v>42360</v>
      </c>
      <c r="B46" s="32">
        <v>0.17262</v>
      </c>
      <c r="C46" s="33">
        <v>0.22231999999999999</v>
      </c>
      <c r="D46" s="32">
        <v>0.11366999999999999</v>
      </c>
      <c r="E46" s="33">
        <v>145.97108</v>
      </c>
      <c r="F46" s="32">
        <v>0.18354000000000001</v>
      </c>
      <c r="G46" s="33">
        <v>8.3159999999999998E-2</v>
      </c>
      <c r="H46" s="32">
        <v>0.17469999999999999</v>
      </c>
      <c r="I46" s="33">
        <v>8.3159999999999998E-2</v>
      </c>
      <c r="J46" s="33">
        <v>0.1239</v>
      </c>
      <c r="K46" s="32">
        <v>15.01126</v>
      </c>
      <c r="L46" s="34">
        <v>0.12509999999999999</v>
      </c>
      <c r="M46" s="35">
        <v>0.1227</v>
      </c>
      <c r="N46" s="34">
        <v>0.17352000000000001</v>
      </c>
      <c r="O46" s="35">
        <v>0.17172000000000001</v>
      </c>
    </row>
    <row r="47" spans="1:15" x14ac:dyDescent="0.25">
      <c r="A47" s="58">
        <v>42361</v>
      </c>
      <c r="B47" s="32">
        <v>0.17175000000000001</v>
      </c>
      <c r="C47" s="33">
        <v>0.2215</v>
      </c>
      <c r="D47" s="32">
        <v>0.11325</v>
      </c>
      <c r="E47" s="33">
        <v>145.63924</v>
      </c>
      <c r="F47" s="32">
        <v>0.18239</v>
      </c>
      <c r="G47" s="33">
        <v>8.9419999999999999E-2</v>
      </c>
      <c r="H47" s="32">
        <v>0.17426</v>
      </c>
      <c r="I47" s="33">
        <v>8.3510000000000001E-2</v>
      </c>
      <c r="J47" s="33">
        <v>0.124</v>
      </c>
      <c r="K47" s="32">
        <v>15.00276</v>
      </c>
      <c r="L47" s="34">
        <v>0.12520000000000001</v>
      </c>
      <c r="M47" s="35">
        <v>0.12280000000000001</v>
      </c>
      <c r="N47" s="34">
        <v>0.17265</v>
      </c>
      <c r="O47" s="35">
        <v>0.17085</v>
      </c>
    </row>
    <row r="48" spans="1:15" ht="15.75" thickBot="1" x14ac:dyDescent="0.3">
      <c r="A48" s="59">
        <v>42362</v>
      </c>
      <c r="B48" s="18">
        <v>0.17182</v>
      </c>
      <c r="C48" s="19">
        <v>0.22276000000000001</v>
      </c>
      <c r="D48" s="18">
        <v>0.11389000000000001</v>
      </c>
      <c r="E48" s="19">
        <v>145.56582</v>
      </c>
      <c r="F48" s="18">
        <v>0.18276000000000001</v>
      </c>
      <c r="G48" s="19">
        <v>8.949E-2</v>
      </c>
      <c r="H48" s="18">
        <v>0.17462</v>
      </c>
      <c r="I48" s="19">
        <v>8.3570000000000005E-2</v>
      </c>
      <c r="J48" s="19">
        <v>0.1242</v>
      </c>
      <c r="K48" s="18">
        <v>15.02572</v>
      </c>
      <c r="L48" s="20">
        <v>0.12540000000000001</v>
      </c>
      <c r="M48" s="21">
        <v>0.123</v>
      </c>
      <c r="N48" s="20">
        <v>0.17272000000000001</v>
      </c>
      <c r="O48" s="21">
        <v>0.17091999999999999</v>
      </c>
    </row>
    <row r="49" spans="1:15" ht="15.75" thickTop="1" x14ac:dyDescent="0.25">
      <c r="A49" s="58" t="s">
        <v>19</v>
      </c>
      <c r="B49" s="46">
        <f t="shared" ref="B49:O49" si="32">SUM(B45:B48)</f>
        <v>0.68881000000000003</v>
      </c>
      <c r="C49" s="47">
        <f t="shared" si="32"/>
        <v>0.88972000000000007</v>
      </c>
      <c r="D49" s="46">
        <f t="shared" si="32"/>
        <v>0.45489999999999997</v>
      </c>
      <c r="E49" s="47">
        <f t="shared" si="32"/>
        <v>583.86724000000004</v>
      </c>
      <c r="F49" s="46">
        <f t="shared" si="32"/>
        <v>0.73263000000000011</v>
      </c>
      <c r="G49" s="47">
        <f t="shared" si="32"/>
        <v>0.35161999999999999</v>
      </c>
      <c r="H49" s="46">
        <f t="shared" si="32"/>
        <v>0.69872999999999996</v>
      </c>
      <c r="I49" s="47">
        <f t="shared" si="32"/>
        <v>0.33335000000000004</v>
      </c>
      <c r="J49" s="47">
        <f t="shared" si="32"/>
        <v>0.496</v>
      </c>
      <c r="K49" s="46">
        <f t="shared" si="32"/>
        <v>60.066020000000002</v>
      </c>
      <c r="L49" s="34">
        <f t="shared" si="32"/>
        <v>0.50079999999999991</v>
      </c>
      <c r="M49" s="35">
        <f t="shared" si="32"/>
        <v>0.49120000000000003</v>
      </c>
      <c r="N49" s="34">
        <f t="shared" si="32"/>
        <v>0.69240999999999997</v>
      </c>
      <c r="O49" s="35">
        <f t="shared" si="32"/>
        <v>0.68520999999999999</v>
      </c>
    </row>
    <row r="50" spans="1:15" ht="15.75" thickBot="1" x14ac:dyDescent="0.3">
      <c r="A50" s="59" t="s">
        <v>20</v>
      </c>
      <c r="B50" s="97">
        <f>B49/4</f>
        <v>0.17220250000000001</v>
      </c>
      <c r="C50" s="98">
        <f>C49/4</f>
        <v>0.22243000000000002</v>
      </c>
      <c r="D50" s="98">
        <f t="shared" ref="D50:K50" si="33">D49/4</f>
        <v>0.11372499999999999</v>
      </c>
      <c r="E50" s="98">
        <f t="shared" si="33"/>
        <v>145.96681000000001</v>
      </c>
      <c r="F50" s="98">
        <f t="shared" si="33"/>
        <v>0.18315750000000003</v>
      </c>
      <c r="G50" s="98">
        <f t="shared" si="33"/>
        <v>8.7904999999999997E-2</v>
      </c>
      <c r="H50" s="98">
        <f t="shared" si="33"/>
        <v>0.17468249999999999</v>
      </c>
      <c r="I50" s="98">
        <f t="shared" si="33"/>
        <v>8.3337500000000009E-2</v>
      </c>
      <c r="J50" s="98">
        <f t="shared" si="33"/>
        <v>0.124</v>
      </c>
      <c r="K50" s="98">
        <f t="shared" si="33"/>
        <v>15.016505</v>
      </c>
      <c r="L50" s="20">
        <f>L49/4</f>
        <v>0.12519999999999998</v>
      </c>
      <c r="M50" s="21">
        <f>M49/4</f>
        <v>0.12280000000000001</v>
      </c>
      <c r="N50" s="21">
        <f t="shared" ref="N50:O50" si="34">N49/4</f>
        <v>0.17310249999999999</v>
      </c>
      <c r="O50" s="21">
        <f t="shared" si="34"/>
        <v>0.1713025</v>
      </c>
    </row>
    <row r="51" spans="1:15" ht="15.75" thickTop="1" x14ac:dyDescent="0.25">
      <c r="A51" s="58">
        <v>42366</v>
      </c>
      <c r="B51" s="32">
        <v>0.17138</v>
      </c>
      <c r="C51" s="33">
        <v>0.22278000000000001</v>
      </c>
      <c r="D51" s="32">
        <v>0.11393</v>
      </c>
      <c r="E51" s="33">
        <v>145.75427999999999</v>
      </c>
      <c r="F51" s="32">
        <v>0.18226999999999999</v>
      </c>
      <c r="G51" s="33">
        <v>8.9690000000000006E-2</v>
      </c>
      <c r="H51" s="32">
        <v>0.17512</v>
      </c>
      <c r="I51" s="33">
        <v>8.3580000000000002E-2</v>
      </c>
      <c r="J51" s="33">
        <v>0.1246</v>
      </c>
      <c r="K51" s="32">
        <v>15.01009</v>
      </c>
      <c r="L51" s="34">
        <v>0.1258</v>
      </c>
      <c r="M51" s="35">
        <v>0.1234</v>
      </c>
      <c r="N51" s="34">
        <v>0.17227999999999999</v>
      </c>
      <c r="O51" s="35">
        <v>0.17047999999999999</v>
      </c>
    </row>
    <row r="52" spans="1:15" x14ac:dyDescent="0.25">
      <c r="A52" s="58">
        <v>42367</v>
      </c>
      <c r="B52" s="32">
        <v>0.17166999999999999</v>
      </c>
      <c r="C52" s="33">
        <v>0.22262000000000001</v>
      </c>
      <c r="D52" s="32">
        <v>0.11382</v>
      </c>
      <c r="E52" s="33">
        <v>145.48653999999999</v>
      </c>
      <c r="F52" s="32">
        <v>0.18218999999999999</v>
      </c>
      <c r="G52" s="33">
        <v>8.9620000000000005E-2</v>
      </c>
      <c r="H52" s="32">
        <v>0.17521999999999999</v>
      </c>
      <c r="I52" s="33">
        <v>8.3580000000000002E-2</v>
      </c>
      <c r="J52" s="33">
        <v>0.1246</v>
      </c>
      <c r="K52" s="32">
        <v>15.018509999999999</v>
      </c>
      <c r="L52" s="34">
        <v>0.1258</v>
      </c>
      <c r="M52" s="35">
        <v>0.1234</v>
      </c>
      <c r="N52" s="34">
        <v>0.17257</v>
      </c>
      <c r="O52" s="35">
        <v>0.17077000000000001</v>
      </c>
    </row>
    <row r="53" spans="1:15" x14ac:dyDescent="0.25">
      <c r="A53" s="58">
        <v>42368</v>
      </c>
      <c r="B53" s="32">
        <v>0.17035</v>
      </c>
      <c r="C53" s="33">
        <v>0.22178</v>
      </c>
      <c r="D53" s="32">
        <v>0.11351</v>
      </c>
      <c r="E53" s="33">
        <v>144.93817999999999</v>
      </c>
      <c r="F53" s="32">
        <v>0.18063000000000001</v>
      </c>
      <c r="G53" s="33">
        <v>8.8980000000000004E-2</v>
      </c>
      <c r="H53" s="32">
        <v>0.17494000000000001</v>
      </c>
      <c r="I53" s="33">
        <v>8.3580000000000002E-2</v>
      </c>
      <c r="J53" s="33">
        <v>0.124</v>
      </c>
      <c r="K53" s="32">
        <v>14.92976</v>
      </c>
      <c r="L53" s="34">
        <v>0.12520000000000001</v>
      </c>
      <c r="M53" s="35">
        <v>0.12280000000000001</v>
      </c>
      <c r="N53" s="34">
        <v>0.17125000000000001</v>
      </c>
      <c r="O53" s="35">
        <v>0.16944999999999999</v>
      </c>
    </row>
    <row r="54" spans="1:15" ht="15.75" thickBot="1" x14ac:dyDescent="0.3">
      <c r="A54" s="59">
        <v>42369</v>
      </c>
      <c r="B54" s="18">
        <v>0.17011999999999999</v>
      </c>
      <c r="C54" s="19">
        <v>0.22206999999999999</v>
      </c>
      <c r="D54" s="18">
        <v>0.11355</v>
      </c>
      <c r="E54" s="19">
        <v>145.51043999999999</v>
      </c>
      <c r="F54" s="18">
        <v>0.18098</v>
      </c>
      <c r="G54" s="19">
        <v>8.9410000000000003E-2</v>
      </c>
      <c r="H54" s="18">
        <v>0.17535000000000001</v>
      </c>
      <c r="I54" s="19">
        <v>8.3650000000000002E-2</v>
      </c>
      <c r="J54" s="19">
        <v>0.124</v>
      </c>
      <c r="K54" s="18">
        <v>14.944319999999999</v>
      </c>
      <c r="L54" s="20">
        <v>0.12520000000000001</v>
      </c>
      <c r="M54" s="21">
        <v>0.12280000000000001</v>
      </c>
      <c r="N54" s="20">
        <v>0.17102000000000001</v>
      </c>
      <c r="O54" s="21">
        <v>0.16922000000000001</v>
      </c>
    </row>
    <row r="55" spans="1:15" ht="15.75" thickTop="1" x14ac:dyDescent="0.25">
      <c r="A55" s="99" t="s">
        <v>19</v>
      </c>
      <c r="B55" s="100">
        <f>SUM(B51:B54)</f>
        <v>0.68351999999999991</v>
      </c>
      <c r="C55" s="100">
        <f t="shared" ref="C55:K55" si="35">SUM(C51:C54)</f>
        <v>0.88924999999999998</v>
      </c>
      <c r="D55" s="100">
        <f t="shared" si="35"/>
        <v>0.45480999999999999</v>
      </c>
      <c r="E55" s="100">
        <f>SUM(E51:E54)</f>
        <v>581.68943999999999</v>
      </c>
      <c r="F55" s="100">
        <f t="shared" si="35"/>
        <v>0.7260700000000001</v>
      </c>
      <c r="G55" s="100">
        <f t="shared" si="35"/>
        <v>0.35770000000000002</v>
      </c>
      <c r="H55" s="100">
        <f t="shared" si="35"/>
        <v>0.70062999999999998</v>
      </c>
      <c r="I55" s="100">
        <f t="shared" si="35"/>
        <v>0.33439000000000002</v>
      </c>
      <c r="J55" s="100">
        <f t="shared" si="35"/>
        <v>0.49719999999999998</v>
      </c>
      <c r="K55" s="23">
        <f t="shared" si="35"/>
        <v>59.902679999999997</v>
      </c>
      <c r="L55" s="34">
        <f>SUM(L51:L54)</f>
        <v>0.502</v>
      </c>
      <c r="M55" s="34">
        <f t="shared" ref="M55:O55" si="36">SUM(M51:M54)</f>
        <v>0.4924</v>
      </c>
      <c r="N55" s="34">
        <f t="shared" si="36"/>
        <v>0.68711999999999995</v>
      </c>
      <c r="O55" s="34">
        <f t="shared" si="36"/>
        <v>0.67991999999999997</v>
      </c>
    </row>
    <row r="56" spans="1:15" ht="15.75" thickBot="1" x14ac:dyDescent="0.3">
      <c r="A56" s="101" t="s">
        <v>20</v>
      </c>
      <c r="B56" s="29">
        <f>B55/4</f>
        <v>0.17087999999999998</v>
      </c>
      <c r="C56" s="29">
        <f>C55/4</f>
        <v>0.2223125</v>
      </c>
      <c r="D56" s="29">
        <f t="shared" ref="D56:K56" si="37">D55/4</f>
        <v>0.1137025</v>
      </c>
      <c r="E56" s="29">
        <f t="shared" si="37"/>
        <v>145.42236</v>
      </c>
      <c r="F56" s="29">
        <f t="shared" si="37"/>
        <v>0.18151750000000003</v>
      </c>
      <c r="G56" s="29">
        <f t="shared" si="37"/>
        <v>8.9425000000000004E-2</v>
      </c>
      <c r="H56" s="29">
        <f t="shared" si="37"/>
        <v>0.17515749999999999</v>
      </c>
      <c r="I56" s="29">
        <f t="shared" si="37"/>
        <v>8.3597500000000005E-2</v>
      </c>
      <c r="J56" s="29">
        <f t="shared" si="37"/>
        <v>0.12429999999999999</v>
      </c>
      <c r="K56" s="29">
        <f t="shared" si="37"/>
        <v>14.975669999999999</v>
      </c>
      <c r="L56" s="20">
        <f>L55/4</f>
        <v>0.1255</v>
      </c>
      <c r="M56" s="20">
        <f>M55/4</f>
        <v>0.1231</v>
      </c>
      <c r="N56" s="20">
        <f t="shared" ref="N56:O56" si="38">N55/4</f>
        <v>0.17177999999999999</v>
      </c>
      <c r="O56" s="20">
        <f t="shared" si="38"/>
        <v>0.16997999999999999</v>
      </c>
    </row>
    <row r="57" spans="1:15" ht="15.75" thickTop="1" x14ac:dyDescent="0.25">
      <c r="A57" s="62"/>
      <c r="B57" s="32"/>
      <c r="C57" s="33"/>
      <c r="D57" s="32"/>
      <c r="E57" s="33"/>
      <c r="F57" s="32"/>
      <c r="G57" s="33"/>
      <c r="H57" s="32"/>
      <c r="I57" s="33"/>
      <c r="J57" s="33"/>
      <c r="K57" s="32"/>
      <c r="L57" s="34"/>
      <c r="M57" s="35"/>
      <c r="N57" s="34"/>
      <c r="O57" s="35"/>
    </row>
    <row r="58" spans="1:15" x14ac:dyDescent="0.25">
      <c r="A58" s="62"/>
      <c r="B58" s="32"/>
      <c r="C58" s="33"/>
      <c r="D58" s="32"/>
      <c r="E58" s="33"/>
      <c r="F58" s="32"/>
      <c r="G58" s="33"/>
      <c r="H58" s="32"/>
      <c r="I58" s="33"/>
      <c r="J58" s="33"/>
      <c r="K58" s="32"/>
      <c r="L58" s="34"/>
      <c r="M58" s="35"/>
      <c r="N58" s="34"/>
      <c r="O58" s="35"/>
    </row>
    <row r="59" spans="1:15" ht="20.25" x14ac:dyDescent="0.3">
      <c r="A59" s="62"/>
      <c r="B59" s="32"/>
      <c r="C59" s="63"/>
      <c r="D59" s="32"/>
      <c r="E59" s="39" t="s">
        <v>22</v>
      </c>
      <c r="F59" s="32"/>
      <c r="G59" s="33"/>
      <c r="H59" s="32"/>
      <c r="I59" s="33"/>
      <c r="J59" s="33"/>
      <c r="K59" s="32"/>
      <c r="L59" s="34"/>
      <c r="M59" s="35"/>
      <c r="N59" s="34"/>
      <c r="O59" s="35"/>
    </row>
    <row r="60" spans="1:15" ht="15.75" thickBot="1" x14ac:dyDescent="0.3">
      <c r="A60" s="64"/>
      <c r="B60" s="32"/>
      <c r="C60" s="33"/>
      <c r="D60" s="32"/>
      <c r="E60" s="33"/>
      <c r="F60" s="32"/>
      <c r="G60" s="33"/>
      <c r="H60" s="32"/>
      <c r="I60" s="33"/>
      <c r="J60" s="33"/>
      <c r="K60" s="32"/>
      <c r="L60" s="43"/>
      <c r="M60" s="44"/>
      <c r="N60" s="43"/>
      <c r="O60" s="44"/>
    </row>
    <row r="61" spans="1:15" x14ac:dyDescent="0.25">
      <c r="A61" s="102" t="s">
        <v>23</v>
      </c>
      <c r="B61" s="103">
        <f t="shared" ref="B61:O61" si="39">SUM(B5:B8,B11:B15,B18:B22,B45:B48,B51:B54)</f>
        <v>3.7711699999999997</v>
      </c>
      <c r="C61" s="103">
        <f t="shared" si="39"/>
        <v>4.9230499999999999</v>
      </c>
      <c r="D61" s="103">
        <f t="shared" si="39"/>
        <v>2.5139299999999993</v>
      </c>
      <c r="E61" s="103">
        <f t="shared" si="39"/>
        <v>3204.3462099999997</v>
      </c>
      <c r="F61" s="103">
        <f t="shared" si="39"/>
        <v>4.05647</v>
      </c>
      <c r="G61" s="103">
        <f t="shared" si="39"/>
        <v>1.95913</v>
      </c>
      <c r="H61" s="103">
        <f t="shared" si="39"/>
        <v>3.8470899999999997</v>
      </c>
      <c r="I61" s="103">
        <f t="shared" si="39"/>
        <v>1.8286999999999998</v>
      </c>
      <c r="J61" s="103">
        <f t="shared" si="39"/>
        <v>2.7325000000000004</v>
      </c>
      <c r="K61" s="104">
        <f t="shared" si="39"/>
        <v>332.78889999999996</v>
      </c>
      <c r="L61" s="94">
        <f t="shared" si="39"/>
        <v>2.7588999999999992</v>
      </c>
      <c r="M61" s="94">
        <f t="shared" si="39"/>
        <v>2.7061000000000002</v>
      </c>
      <c r="N61" s="94">
        <f t="shared" si="39"/>
        <v>3.7909700000000002</v>
      </c>
      <c r="O61" s="81">
        <f t="shared" si="39"/>
        <v>3.7513700000000005</v>
      </c>
    </row>
    <row r="62" spans="1:15" x14ac:dyDescent="0.25">
      <c r="A62" s="102" t="s">
        <v>24</v>
      </c>
      <c r="B62" s="47">
        <f>B61/22</f>
        <v>0.17141681818181817</v>
      </c>
      <c r="C62" s="47">
        <f>C61/22</f>
        <v>0.223775</v>
      </c>
      <c r="D62" s="47">
        <f t="shared" ref="D62:K62" si="40">D61/22</f>
        <v>0.11426954545454543</v>
      </c>
      <c r="E62" s="47">
        <f t="shared" si="40"/>
        <v>145.65210045454543</v>
      </c>
      <c r="F62" s="47">
        <f t="shared" si="40"/>
        <v>0.18438499999999999</v>
      </c>
      <c r="G62" s="47">
        <f t="shared" si="40"/>
        <v>8.9051363636363637E-2</v>
      </c>
      <c r="H62" s="47">
        <f t="shared" si="40"/>
        <v>0.17486772727272726</v>
      </c>
      <c r="I62" s="47">
        <f t="shared" si="40"/>
        <v>8.3122727272727265E-2</v>
      </c>
      <c r="J62" s="47">
        <f t="shared" si="40"/>
        <v>0.12420454545454547</v>
      </c>
      <c r="K62" s="47">
        <f t="shared" si="40"/>
        <v>15.12676818181818</v>
      </c>
      <c r="L62" s="95">
        <f>L61/22</f>
        <v>0.12540454545454541</v>
      </c>
      <c r="M62" s="95">
        <f t="shared" ref="M62:O62" si="41">M61/22</f>
        <v>0.12300454545454546</v>
      </c>
      <c r="N62" s="95">
        <f t="shared" si="41"/>
        <v>0.17231681818181818</v>
      </c>
      <c r="O62" s="34">
        <f t="shared" si="41"/>
        <v>0.17051681818181821</v>
      </c>
    </row>
    <row r="63" spans="1:15" x14ac:dyDescent="0.25">
      <c r="A63" s="102" t="s">
        <v>25</v>
      </c>
      <c r="B63" s="47">
        <f>1/B62</f>
        <v>5.833733297623815</v>
      </c>
      <c r="C63" s="47">
        <f>1/C62</f>
        <v>4.4687744386102111</v>
      </c>
      <c r="D63" s="47">
        <f>1/D62</f>
        <v>8.7512381012995615</v>
      </c>
      <c r="E63" s="47">
        <f>1000/E62</f>
        <v>6.8656751044388562</v>
      </c>
      <c r="F63" s="47">
        <f t="shared" ref="F63:J63" si="42">1/F62</f>
        <v>5.4234346611709201</v>
      </c>
      <c r="G63" s="47">
        <f t="shared" si="42"/>
        <v>11.229474307473215</v>
      </c>
      <c r="H63" s="47">
        <f t="shared" si="42"/>
        <v>5.7186080907907018</v>
      </c>
      <c r="I63" s="47">
        <f t="shared" si="42"/>
        <v>12.030404112210862</v>
      </c>
      <c r="J63" s="47">
        <f t="shared" si="42"/>
        <v>8.0512351326623968</v>
      </c>
      <c r="K63" s="105">
        <f>100/K62</f>
        <v>6.6107974154186042</v>
      </c>
      <c r="L63" s="95">
        <f>1/L62</f>
        <v>7.9741926129979372</v>
      </c>
      <c r="M63" s="95">
        <f t="shared" ref="M63:O63" si="43">1/M62</f>
        <v>8.1297808654521262</v>
      </c>
      <c r="N63" s="95">
        <f t="shared" si="43"/>
        <v>5.8032640722559137</v>
      </c>
      <c r="O63" s="34">
        <f t="shared" si="43"/>
        <v>5.8645241605066936</v>
      </c>
    </row>
    <row r="64" spans="1:15" ht="15.75" thickBot="1" x14ac:dyDescent="0.3">
      <c r="A64" s="106"/>
      <c r="B64" s="49"/>
      <c r="C64" s="49"/>
      <c r="D64" s="49"/>
      <c r="E64" s="49"/>
      <c r="F64" s="49"/>
      <c r="G64" s="49"/>
      <c r="H64" s="49"/>
      <c r="I64" s="49"/>
      <c r="J64" s="49"/>
      <c r="K64" s="107"/>
      <c r="L64" s="96"/>
      <c r="M64" s="43"/>
      <c r="N64" s="43"/>
      <c r="O64" s="43"/>
    </row>
  </sheetData>
  <pageMargins left="0.7" right="0.7" top="0.75" bottom="0.75" header="0.3" footer="0.3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Jan 2015</vt:lpstr>
      <vt:lpstr>Feb 2015</vt:lpstr>
      <vt:lpstr>Mar 2015</vt:lpstr>
      <vt:lpstr>Apr 2015</vt:lpstr>
      <vt:lpstr>May 2015</vt:lpstr>
      <vt:lpstr>June 2015</vt:lpstr>
      <vt:lpstr>July 2015</vt:lpstr>
      <vt:lpstr>August 2015</vt:lpstr>
      <vt:lpstr>September 2015</vt:lpstr>
      <vt:lpstr>October 2015</vt:lpstr>
      <vt:lpstr>November 2015</vt:lpstr>
      <vt:lpstr>December 2015</vt:lpstr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R. Iro</dc:creator>
  <cp:lastModifiedBy>Charlie Sivukana</cp:lastModifiedBy>
  <cp:lastPrinted>2016-01-22T04:07:59Z</cp:lastPrinted>
  <dcterms:created xsi:type="dcterms:W3CDTF">2015-03-03T00:49:47Z</dcterms:created>
  <dcterms:modified xsi:type="dcterms:W3CDTF">2016-02-01T05:30:43Z</dcterms:modified>
</cp:coreProperties>
</file>