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855" firstSheet="6" activeTab="11"/>
  </bookViews>
  <sheets>
    <sheet name="Jan2016" sheetId="2" r:id="rId1"/>
    <sheet name="Feb2016" sheetId="1" r:id="rId2"/>
    <sheet name="Mar2016" sheetId="3" r:id="rId3"/>
    <sheet name="Apr2016" sheetId="4" r:id="rId4"/>
    <sheet name="May2016" sheetId="5" r:id="rId5"/>
    <sheet name="Jun2016" sheetId="6" r:id="rId6"/>
    <sheet name="Jul2016" sheetId="7" r:id="rId7"/>
    <sheet name="Aug2016" sheetId="13" r:id="rId8"/>
    <sheet name="Sep2016" sheetId="9" r:id="rId9"/>
    <sheet name="Oct2016" sheetId="10" r:id="rId10"/>
    <sheet name="Nov2016" sheetId="11" r:id="rId11"/>
    <sheet name="Dec2016" sheetId="12" r:id="rId12"/>
  </sheets>
  <calcPr calcId="145621"/>
</workbook>
</file>

<file path=xl/calcChain.xml><?xml version="1.0" encoding="utf-8"?>
<calcChain xmlns="http://schemas.openxmlformats.org/spreadsheetml/2006/main">
  <c r="I36" i="12" l="1"/>
  <c r="I37" i="12"/>
  <c r="L39" i="11"/>
  <c r="L38" i="11"/>
  <c r="M31" i="12" l="1"/>
  <c r="K31" i="12"/>
  <c r="C31" i="12"/>
  <c r="B31" i="12"/>
  <c r="L31" i="12"/>
  <c r="L32" i="12" s="1"/>
  <c r="M44" i="11"/>
  <c r="C45" i="11"/>
  <c r="D45" i="11"/>
  <c r="E45" i="11"/>
  <c r="F45" i="11"/>
  <c r="G45" i="11"/>
  <c r="H45" i="11"/>
  <c r="I45" i="11"/>
  <c r="J45" i="11"/>
  <c r="K45" i="11"/>
  <c r="L45" i="11"/>
  <c r="B45" i="11"/>
  <c r="N43" i="11"/>
  <c r="N44" i="11" s="1"/>
  <c r="O43" i="11"/>
  <c r="P43" i="11"/>
  <c r="P44" i="11" s="1"/>
  <c r="M43" i="11"/>
  <c r="O44" i="11"/>
  <c r="C44" i="11"/>
  <c r="D44" i="11"/>
  <c r="E44" i="11"/>
  <c r="F44" i="11"/>
  <c r="G44" i="11"/>
  <c r="H44" i="11"/>
  <c r="I44" i="11"/>
  <c r="J44" i="11"/>
  <c r="K44" i="11"/>
  <c r="L44" i="11"/>
  <c r="B44" i="11"/>
  <c r="C43" i="11"/>
  <c r="D43" i="11"/>
  <c r="E43" i="11"/>
  <c r="F43" i="11"/>
  <c r="G43" i="11"/>
  <c r="H43" i="11"/>
  <c r="I43" i="11"/>
  <c r="J43" i="11"/>
  <c r="K43" i="11"/>
  <c r="L43" i="11"/>
  <c r="B43" i="11"/>
  <c r="C37" i="12"/>
  <c r="N37" i="12"/>
  <c r="O37" i="12"/>
  <c r="P37" i="12"/>
  <c r="M36" i="12"/>
  <c r="M37" i="12" s="1"/>
  <c r="C36" i="12"/>
  <c r="D36" i="12"/>
  <c r="E36" i="12"/>
  <c r="E37" i="12" s="1"/>
  <c r="F36" i="12"/>
  <c r="F37" i="12" s="1"/>
  <c r="G36" i="12"/>
  <c r="H36" i="12"/>
  <c r="J36" i="12"/>
  <c r="J37" i="12" s="1"/>
  <c r="K36" i="12"/>
  <c r="L36" i="12"/>
  <c r="B36" i="12"/>
  <c r="B37" i="12" s="1"/>
  <c r="C32" i="12"/>
  <c r="D32" i="12"/>
  <c r="E32" i="12"/>
  <c r="F32" i="12"/>
  <c r="G32" i="12"/>
  <c r="H32" i="12"/>
  <c r="I32" i="12"/>
  <c r="J32" i="12"/>
  <c r="K32" i="12"/>
  <c r="B32" i="12"/>
  <c r="N32" i="12"/>
  <c r="O32" i="12"/>
  <c r="P32" i="12"/>
  <c r="M32" i="12"/>
  <c r="D37" i="12"/>
  <c r="G37" i="12"/>
  <c r="H37" i="12"/>
  <c r="K37" i="12"/>
  <c r="L37" i="12"/>
  <c r="L38" i="12" l="1"/>
  <c r="L25" i="12"/>
  <c r="L26" i="12" s="1"/>
  <c r="L18" i="12"/>
  <c r="L19" i="12" s="1"/>
  <c r="P36" i="12" l="1"/>
  <c r="O36" i="12"/>
  <c r="N36" i="12"/>
  <c r="A14" i="12"/>
  <c r="A15" i="12" s="1"/>
  <c r="A16" i="12" s="1"/>
  <c r="A17" i="12" s="1"/>
  <c r="A7" i="12" l="1"/>
  <c r="A8" i="12" s="1"/>
  <c r="A9" i="12" s="1"/>
  <c r="A10" i="12" s="1"/>
  <c r="L31" i="11" l="1"/>
  <c r="L32" i="11" s="1"/>
  <c r="A28" i="11" l="1"/>
  <c r="A29" i="11"/>
  <c r="A30" i="11" s="1"/>
  <c r="A27" i="11"/>
  <c r="L24" i="11" l="1"/>
  <c r="L25" i="11" s="1"/>
  <c r="L17" i="11" l="1"/>
  <c r="L18" i="11" s="1"/>
  <c r="D42" i="10" l="1"/>
  <c r="E42" i="10"/>
  <c r="F42" i="10"/>
  <c r="G42" i="10"/>
  <c r="H42" i="10"/>
  <c r="I42" i="10"/>
  <c r="J42" i="10"/>
  <c r="K42" i="10"/>
  <c r="L42" i="10"/>
  <c r="M42" i="10"/>
  <c r="N42" i="10"/>
  <c r="O42" i="10"/>
  <c r="P42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P41" i="10"/>
  <c r="M40" i="10"/>
  <c r="N40" i="10"/>
  <c r="O40" i="10"/>
  <c r="P40" i="10"/>
  <c r="D40" i="10"/>
  <c r="E40" i="10"/>
  <c r="F40" i="10"/>
  <c r="G40" i="10"/>
  <c r="H40" i="10"/>
  <c r="I40" i="10"/>
  <c r="J40" i="10"/>
  <c r="K40" i="10"/>
  <c r="L40" i="10"/>
  <c r="C40" i="10"/>
  <c r="B40" i="10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C45" i="13"/>
  <c r="C44" i="13"/>
  <c r="B44" i="13"/>
  <c r="B45" i="13"/>
  <c r="D45" i="7"/>
  <c r="E45" i="7"/>
  <c r="F45" i="7"/>
  <c r="G45" i="7"/>
  <c r="H45" i="7"/>
  <c r="I45" i="7"/>
  <c r="J45" i="7"/>
  <c r="K45" i="7"/>
  <c r="L45" i="7"/>
  <c r="D44" i="7"/>
  <c r="E44" i="7"/>
  <c r="F44" i="7"/>
  <c r="G44" i="7"/>
  <c r="H44" i="7"/>
  <c r="I44" i="7"/>
  <c r="J44" i="7"/>
  <c r="K44" i="7"/>
  <c r="L44" i="7"/>
  <c r="C45" i="7"/>
  <c r="C44" i="7"/>
  <c r="B45" i="7"/>
  <c r="B44" i="7"/>
  <c r="N41" i="5"/>
  <c r="O41" i="5"/>
  <c r="P41" i="5"/>
  <c r="M41" i="5"/>
  <c r="L41" i="5"/>
  <c r="C41" i="5"/>
  <c r="D41" i="5"/>
  <c r="E41" i="5"/>
  <c r="F41" i="5"/>
  <c r="G41" i="5"/>
  <c r="H41" i="5"/>
  <c r="I41" i="5"/>
  <c r="J41" i="5"/>
  <c r="K41" i="5"/>
  <c r="B41" i="5"/>
  <c r="B41" i="4"/>
  <c r="B9" i="4"/>
  <c r="C44" i="3"/>
  <c r="D44" i="3"/>
  <c r="E44" i="3"/>
  <c r="F44" i="3"/>
  <c r="G44" i="3"/>
  <c r="H44" i="3"/>
  <c r="I44" i="3"/>
  <c r="J44" i="3"/>
  <c r="K44" i="3"/>
  <c r="L44" i="3"/>
  <c r="L43" i="3"/>
  <c r="J43" i="3"/>
  <c r="K43" i="3"/>
  <c r="C43" i="3"/>
  <c r="D43" i="3"/>
  <c r="E43" i="3"/>
  <c r="F43" i="3"/>
  <c r="G43" i="3"/>
  <c r="H43" i="3"/>
  <c r="I43" i="3"/>
  <c r="B43" i="3"/>
  <c r="B38" i="3"/>
  <c r="B39" i="3"/>
  <c r="L32" i="10" l="1"/>
  <c r="L33" i="10" s="1"/>
  <c r="L35" i="10" s="1"/>
  <c r="L36" i="10" s="1"/>
  <c r="L25" i="10"/>
  <c r="L26" i="10" s="1"/>
  <c r="L19" i="10"/>
  <c r="L18" i="10"/>
  <c r="L43" i="9" l="1"/>
  <c r="L42" i="9"/>
  <c r="L41" i="9"/>
  <c r="L37" i="9"/>
  <c r="L36" i="9"/>
  <c r="L46" i="13"/>
  <c r="L40" i="13"/>
  <c r="L39" i="13"/>
  <c r="L46" i="7"/>
  <c r="L33" i="7"/>
  <c r="L32" i="7"/>
  <c r="L38" i="6"/>
  <c r="L37" i="6"/>
  <c r="L42" i="6"/>
  <c r="L44" i="6"/>
  <c r="L43" i="6"/>
  <c r="L42" i="5"/>
  <c r="L43" i="5" s="1"/>
  <c r="L36" i="5"/>
  <c r="L37" i="5" s="1"/>
  <c r="L42" i="4"/>
  <c r="B42" i="4"/>
  <c r="L41" i="4"/>
  <c r="L37" i="4"/>
  <c r="L36" i="4"/>
  <c r="L30" i="4"/>
  <c r="L23" i="4"/>
  <c r="L29" i="4"/>
  <c r="L43" i="4"/>
  <c r="B41" i="10" l="1"/>
  <c r="C42" i="9"/>
  <c r="D42" i="9"/>
  <c r="E42" i="9"/>
  <c r="F42" i="9"/>
  <c r="G42" i="9"/>
  <c r="H42" i="9"/>
  <c r="I42" i="9"/>
  <c r="J42" i="9"/>
  <c r="K42" i="9"/>
  <c r="M42" i="9"/>
  <c r="N42" i="9"/>
  <c r="O42" i="9"/>
  <c r="P42" i="9"/>
  <c r="B42" i="9"/>
  <c r="C41" i="9"/>
  <c r="D41" i="9"/>
  <c r="E41" i="9"/>
  <c r="F41" i="9"/>
  <c r="G41" i="9"/>
  <c r="H41" i="9"/>
  <c r="I41" i="9"/>
  <c r="J41" i="9"/>
  <c r="K41" i="9"/>
  <c r="M41" i="9"/>
  <c r="N41" i="9"/>
  <c r="O41" i="9"/>
  <c r="P41" i="9"/>
  <c r="B41" i="9"/>
  <c r="B44" i="6"/>
  <c r="C43" i="6"/>
  <c r="D43" i="6"/>
  <c r="E43" i="6"/>
  <c r="F43" i="6"/>
  <c r="G43" i="6"/>
  <c r="H43" i="6"/>
  <c r="I43" i="6"/>
  <c r="J43" i="6"/>
  <c r="K43" i="6"/>
  <c r="M43" i="6"/>
  <c r="N43" i="6"/>
  <c r="O43" i="6"/>
  <c r="P43" i="6"/>
  <c r="B43" i="6"/>
  <c r="M42" i="6"/>
  <c r="C42" i="6"/>
  <c r="D42" i="6"/>
  <c r="E42" i="6"/>
  <c r="F42" i="6"/>
  <c r="G42" i="6"/>
  <c r="H42" i="6"/>
  <c r="I42" i="6"/>
  <c r="J42" i="6"/>
  <c r="K42" i="6"/>
  <c r="N42" i="6"/>
  <c r="O42" i="6"/>
  <c r="P42" i="6"/>
  <c r="B42" i="6"/>
  <c r="E30" i="9" l="1"/>
  <c r="I30" i="9"/>
  <c r="C29" i="9"/>
  <c r="C30" i="9" s="1"/>
  <c r="D29" i="9"/>
  <c r="D30" i="9" s="1"/>
  <c r="E29" i="9"/>
  <c r="F29" i="9"/>
  <c r="F30" i="9" s="1"/>
  <c r="G29" i="9"/>
  <c r="G30" i="9" s="1"/>
  <c r="H29" i="9"/>
  <c r="H30" i="9" s="1"/>
  <c r="I29" i="9"/>
  <c r="J29" i="9"/>
  <c r="J30" i="9" s="1"/>
  <c r="K29" i="9"/>
  <c r="K30" i="9" s="1"/>
  <c r="L29" i="9"/>
  <c r="L30" i="9" s="1"/>
  <c r="M29" i="9"/>
  <c r="N29" i="9"/>
  <c r="O29" i="9"/>
  <c r="P29" i="9"/>
  <c r="L15" i="9" l="1"/>
  <c r="L16" i="9" s="1"/>
  <c r="C32" i="13" l="1"/>
  <c r="C33" i="13" s="1"/>
  <c r="D32" i="13"/>
  <c r="D33" i="13" s="1"/>
  <c r="E32" i="13"/>
  <c r="E33" i="13" s="1"/>
  <c r="F32" i="13"/>
  <c r="F33" i="13" s="1"/>
  <c r="G32" i="13"/>
  <c r="G33" i="13" s="1"/>
  <c r="H32" i="13"/>
  <c r="H33" i="13" s="1"/>
  <c r="I32" i="13"/>
  <c r="I33" i="13" s="1"/>
  <c r="J32" i="13"/>
  <c r="J33" i="13" s="1"/>
  <c r="K32" i="13"/>
  <c r="K33" i="13" s="1"/>
  <c r="L32" i="13"/>
  <c r="L33" i="13" s="1"/>
  <c r="L25" i="13" l="1"/>
  <c r="L26" i="13" s="1"/>
  <c r="L18" i="13" l="1"/>
  <c r="L19" i="13" s="1"/>
  <c r="P46" i="13" l="1"/>
  <c r="O46" i="13"/>
  <c r="N46" i="13"/>
  <c r="M46" i="13"/>
  <c r="K46" i="13"/>
  <c r="J46" i="13"/>
  <c r="I46" i="13"/>
  <c r="H46" i="13"/>
  <c r="G46" i="13"/>
  <c r="F46" i="13"/>
  <c r="E46" i="13"/>
  <c r="D46" i="13"/>
  <c r="C46" i="13"/>
  <c r="B46" i="13"/>
  <c r="P39" i="13"/>
  <c r="P40" i="13" s="1"/>
  <c r="O39" i="13"/>
  <c r="O40" i="13" s="1"/>
  <c r="N39" i="13"/>
  <c r="N40" i="13" s="1"/>
  <c r="M39" i="13"/>
  <c r="M40" i="13" s="1"/>
  <c r="K39" i="13"/>
  <c r="K40" i="13" s="1"/>
  <c r="J39" i="13"/>
  <c r="J40" i="13" s="1"/>
  <c r="I39" i="13"/>
  <c r="I40" i="13" s="1"/>
  <c r="H39" i="13"/>
  <c r="H40" i="13" s="1"/>
  <c r="G39" i="13"/>
  <c r="G40" i="13" s="1"/>
  <c r="F39" i="13"/>
  <c r="F40" i="13" s="1"/>
  <c r="E39" i="13"/>
  <c r="E40" i="13" s="1"/>
  <c r="D39" i="13"/>
  <c r="D40" i="13" s="1"/>
  <c r="C39" i="13"/>
  <c r="C40" i="13" s="1"/>
  <c r="B39" i="13"/>
  <c r="B40" i="13" s="1"/>
  <c r="P32" i="13"/>
  <c r="P33" i="13" s="1"/>
  <c r="O32" i="13"/>
  <c r="O33" i="13" s="1"/>
  <c r="N32" i="13"/>
  <c r="N33" i="13" s="1"/>
  <c r="M32" i="13"/>
  <c r="M33" i="13" s="1"/>
  <c r="B32" i="13"/>
  <c r="B33" i="13" s="1"/>
  <c r="P25" i="13"/>
  <c r="P26" i="13" s="1"/>
  <c r="O25" i="13"/>
  <c r="O26" i="13" s="1"/>
  <c r="N25" i="13"/>
  <c r="N26" i="13" s="1"/>
  <c r="M25" i="13"/>
  <c r="M26" i="13" s="1"/>
  <c r="K25" i="13"/>
  <c r="K26" i="13" s="1"/>
  <c r="J25" i="13"/>
  <c r="J26" i="13" s="1"/>
  <c r="I25" i="13"/>
  <c r="I26" i="13" s="1"/>
  <c r="H25" i="13"/>
  <c r="H26" i="13" s="1"/>
  <c r="G25" i="13"/>
  <c r="G26" i="13" s="1"/>
  <c r="F25" i="13"/>
  <c r="F26" i="13" s="1"/>
  <c r="E25" i="13"/>
  <c r="E26" i="13" s="1"/>
  <c r="D25" i="13"/>
  <c r="D26" i="13" s="1"/>
  <c r="C25" i="13"/>
  <c r="C26" i="13" s="1"/>
  <c r="B25" i="13"/>
  <c r="B26" i="13" s="1"/>
  <c r="P18" i="13"/>
  <c r="P19" i="13" s="1"/>
  <c r="O18" i="13"/>
  <c r="O19" i="13" s="1"/>
  <c r="N18" i="13"/>
  <c r="N19" i="13" s="1"/>
  <c r="M18" i="13"/>
  <c r="M19" i="13" s="1"/>
  <c r="K18" i="13"/>
  <c r="K19" i="13" s="1"/>
  <c r="J18" i="13"/>
  <c r="J19" i="13" s="1"/>
  <c r="I18" i="13"/>
  <c r="I19" i="13" s="1"/>
  <c r="H18" i="13"/>
  <c r="H19" i="13" s="1"/>
  <c r="G18" i="13"/>
  <c r="G19" i="13" s="1"/>
  <c r="F18" i="13"/>
  <c r="F19" i="13" s="1"/>
  <c r="E18" i="13"/>
  <c r="E19" i="13" s="1"/>
  <c r="D18" i="13"/>
  <c r="D19" i="13" s="1"/>
  <c r="C18" i="13"/>
  <c r="C19" i="13" s="1"/>
  <c r="B18" i="13"/>
  <c r="B19" i="13" s="1"/>
  <c r="P11" i="13"/>
  <c r="P12" i="13" s="1"/>
  <c r="O11" i="13"/>
  <c r="O12" i="13" s="1"/>
  <c r="N11" i="13"/>
  <c r="N12" i="13" s="1"/>
  <c r="M11" i="13"/>
  <c r="M12" i="13" s="1"/>
  <c r="L11" i="13"/>
  <c r="L12" i="13" s="1"/>
  <c r="K11" i="13"/>
  <c r="K12" i="13" s="1"/>
  <c r="J11" i="13"/>
  <c r="J12" i="13" s="1"/>
  <c r="I11" i="13"/>
  <c r="I12" i="13" s="1"/>
  <c r="H11" i="13"/>
  <c r="H12" i="13" s="1"/>
  <c r="G11" i="13"/>
  <c r="G12" i="13" s="1"/>
  <c r="F11" i="13"/>
  <c r="F12" i="13" s="1"/>
  <c r="E11" i="13"/>
  <c r="E12" i="13" s="1"/>
  <c r="D11" i="13"/>
  <c r="D12" i="13" s="1"/>
  <c r="C11" i="13"/>
  <c r="C12" i="13" s="1"/>
  <c r="B11" i="13"/>
  <c r="B12" i="13" s="1"/>
  <c r="L25" i="7" l="1"/>
  <c r="L26" i="7" s="1"/>
  <c r="L30" i="6" l="1"/>
  <c r="L31" i="6" s="1"/>
  <c r="L23" i="6" l="1"/>
  <c r="L24" i="6" s="1"/>
  <c r="L16" i="6"/>
  <c r="L17" i="6" s="1"/>
  <c r="L31" i="5" l="1"/>
  <c r="L32" i="5" s="1"/>
  <c r="L24" i="5"/>
  <c r="L25" i="5" s="1"/>
  <c r="L18" i="5"/>
  <c r="L19" i="5" s="1"/>
  <c r="L31" i="3" l="1"/>
  <c r="L38" i="3"/>
  <c r="L39" i="3" s="1"/>
  <c r="L18" i="3"/>
  <c r="L19" i="3" s="1"/>
  <c r="L22" i="4" l="1"/>
  <c r="L15" i="4"/>
  <c r="L16" i="4" s="1"/>
  <c r="C45" i="3" l="1"/>
  <c r="D45" i="3"/>
  <c r="E45" i="3"/>
  <c r="F45" i="3"/>
  <c r="G45" i="3"/>
  <c r="H45" i="3"/>
  <c r="I45" i="3"/>
  <c r="J45" i="3"/>
  <c r="K45" i="3"/>
  <c r="L45" i="3"/>
  <c r="M43" i="3"/>
  <c r="M44" i="3" s="1"/>
  <c r="M45" i="3" s="1"/>
  <c r="N43" i="3"/>
  <c r="N44" i="3" s="1"/>
  <c r="N45" i="3" s="1"/>
  <c r="O43" i="3"/>
  <c r="O44" i="3" s="1"/>
  <c r="O45" i="3" s="1"/>
  <c r="P43" i="3"/>
  <c r="P44" i="3" s="1"/>
  <c r="P45" i="3" s="1"/>
  <c r="B44" i="3"/>
  <c r="B45" i="3" s="1"/>
  <c r="B41" i="1"/>
  <c r="L32" i="3"/>
  <c r="M25" i="3" l="1"/>
  <c r="M26" i="3" s="1"/>
  <c r="N25" i="3"/>
  <c r="N26" i="3" s="1"/>
  <c r="O25" i="3"/>
  <c r="O26" i="3" s="1"/>
  <c r="P25" i="3"/>
  <c r="P26" i="3" s="1"/>
  <c r="C25" i="3"/>
  <c r="D25" i="3"/>
  <c r="E25" i="3"/>
  <c r="F25" i="3"/>
  <c r="G25" i="3"/>
  <c r="H25" i="3"/>
  <c r="I25" i="3"/>
  <c r="J25" i="3"/>
  <c r="K25" i="3"/>
  <c r="L25" i="3"/>
  <c r="L26" i="3" s="1"/>
  <c r="B42" i="1" l="1"/>
  <c r="B43" i="1" s="1"/>
  <c r="L32" i="2" l="1"/>
  <c r="L33" i="2" s="1"/>
  <c r="L25" i="2"/>
  <c r="L26" i="2" s="1"/>
  <c r="C38" i="2"/>
  <c r="C39" i="2" s="1"/>
  <c r="C40" i="2" s="1"/>
  <c r="D38" i="2"/>
  <c r="D39" i="2" s="1"/>
  <c r="D40" i="2" s="1"/>
  <c r="E38" i="2"/>
  <c r="E39" i="2" s="1"/>
  <c r="E40" i="2" s="1"/>
  <c r="F38" i="2"/>
  <c r="F39" i="2" s="1"/>
  <c r="F40" i="2" s="1"/>
  <c r="G38" i="2"/>
  <c r="G39" i="2" s="1"/>
  <c r="G40" i="2" s="1"/>
  <c r="H38" i="2"/>
  <c r="H39" i="2" s="1"/>
  <c r="H40" i="2" s="1"/>
  <c r="I38" i="2"/>
  <c r="I39" i="2" s="1"/>
  <c r="I40" i="2" s="1"/>
  <c r="J38" i="2"/>
  <c r="J39" i="2" s="1"/>
  <c r="J40" i="2" s="1"/>
  <c r="K38" i="2"/>
  <c r="K39" i="2" s="1"/>
  <c r="K40" i="2" s="1"/>
  <c r="L38" i="2"/>
  <c r="L39" i="2" s="1"/>
  <c r="L40" i="2" s="1"/>
  <c r="M38" i="2"/>
  <c r="M39" i="2" s="1"/>
  <c r="M40" i="2" s="1"/>
  <c r="N38" i="2"/>
  <c r="N39" i="2" s="1"/>
  <c r="N40" i="2" s="1"/>
  <c r="O38" i="2"/>
  <c r="O39" i="2" s="1"/>
  <c r="O40" i="2" s="1"/>
  <c r="P38" i="2"/>
  <c r="P39" i="2" s="1"/>
  <c r="P40" i="2" s="1"/>
  <c r="B38" i="2"/>
  <c r="B39" i="2" s="1"/>
  <c r="M41" i="1"/>
  <c r="M42" i="1" s="1"/>
  <c r="M43" i="1" s="1"/>
  <c r="N41" i="1"/>
  <c r="N42" i="1" s="1"/>
  <c r="N43" i="1" s="1"/>
  <c r="O41" i="1"/>
  <c r="O42" i="1" s="1"/>
  <c r="O43" i="1" s="1"/>
  <c r="P41" i="1"/>
  <c r="P42" i="1" s="1"/>
  <c r="P43" i="1" s="1"/>
  <c r="K41" i="1"/>
  <c r="K42" i="1" s="1"/>
  <c r="K43" i="1" s="1"/>
  <c r="C41" i="1"/>
  <c r="C42" i="1" s="1"/>
  <c r="C43" i="1" s="1"/>
  <c r="D41" i="1"/>
  <c r="D42" i="1" s="1"/>
  <c r="D43" i="1" s="1"/>
  <c r="E41" i="1"/>
  <c r="E42" i="1" s="1"/>
  <c r="E43" i="1" s="1"/>
  <c r="F41" i="1"/>
  <c r="F42" i="1" s="1"/>
  <c r="F43" i="1" s="1"/>
  <c r="G41" i="1"/>
  <c r="G42" i="1" s="1"/>
  <c r="G43" i="1" s="1"/>
  <c r="H41" i="1"/>
  <c r="H42" i="1" s="1"/>
  <c r="H43" i="1" s="1"/>
  <c r="I41" i="1"/>
  <c r="I42" i="1" s="1"/>
  <c r="I43" i="1" s="1"/>
  <c r="J41" i="1"/>
  <c r="J42" i="1" s="1"/>
  <c r="J43" i="1" s="1"/>
  <c r="L41" i="1"/>
  <c r="L42" i="1" s="1"/>
  <c r="L43" i="1" s="1"/>
  <c r="L18" i="1"/>
  <c r="L19" i="1" s="1"/>
  <c r="L32" i="1"/>
  <c r="L33" i="1" s="1"/>
  <c r="L36" i="1"/>
  <c r="L37" i="1" s="1"/>
  <c r="L18" i="2" l="1"/>
  <c r="L19" i="2" s="1"/>
  <c r="P38" i="12" l="1"/>
  <c r="O38" i="12"/>
  <c r="N38" i="12"/>
  <c r="M38" i="12"/>
  <c r="K38" i="12"/>
  <c r="J38" i="12"/>
  <c r="I38" i="12"/>
  <c r="H38" i="12"/>
  <c r="G38" i="12"/>
  <c r="F38" i="12"/>
  <c r="E38" i="12"/>
  <c r="D38" i="12"/>
  <c r="C38" i="12"/>
  <c r="B38" i="12"/>
  <c r="P31" i="12"/>
  <c r="O31" i="12"/>
  <c r="N31" i="12"/>
  <c r="J31" i="12"/>
  <c r="I31" i="12"/>
  <c r="H31" i="12"/>
  <c r="G31" i="12"/>
  <c r="F31" i="12"/>
  <c r="E31" i="12"/>
  <c r="D31" i="12"/>
  <c r="P25" i="12"/>
  <c r="P26" i="12" s="1"/>
  <c r="O25" i="12"/>
  <c r="O26" i="12" s="1"/>
  <c r="N25" i="12"/>
  <c r="N26" i="12" s="1"/>
  <c r="M25" i="12"/>
  <c r="M26" i="12" s="1"/>
  <c r="K25" i="12"/>
  <c r="K26" i="12" s="1"/>
  <c r="J25" i="12"/>
  <c r="J26" i="12" s="1"/>
  <c r="I25" i="12"/>
  <c r="I26" i="12" s="1"/>
  <c r="H25" i="12"/>
  <c r="H26" i="12" s="1"/>
  <c r="G25" i="12"/>
  <c r="G26" i="12" s="1"/>
  <c r="F25" i="12"/>
  <c r="F26" i="12" s="1"/>
  <c r="E25" i="12"/>
  <c r="E26" i="12" s="1"/>
  <c r="D25" i="12"/>
  <c r="D26" i="12" s="1"/>
  <c r="C25" i="12"/>
  <c r="C26" i="12" s="1"/>
  <c r="B25" i="12"/>
  <c r="B26" i="12" s="1"/>
  <c r="P18" i="12"/>
  <c r="P19" i="12" s="1"/>
  <c r="O18" i="12"/>
  <c r="O19" i="12" s="1"/>
  <c r="N18" i="12"/>
  <c r="N19" i="12" s="1"/>
  <c r="M18" i="12"/>
  <c r="M19" i="12" s="1"/>
  <c r="K18" i="12"/>
  <c r="K19" i="12" s="1"/>
  <c r="J18" i="12"/>
  <c r="J19" i="12" s="1"/>
  <c r="I18" i="12"/>
  <c r="I19" i="12" s="1"/>
  <c r="H18" i="12"/>
  <c r="H19" i="12" s="1"/>
  <c r="G18" i="12"/>
  <c r="G19" i="12" s="1"/>
  <c r="F18" i="12"/>
  <c r="F19" i="12" s="1"/>
  <c r="E18" i="12"/>
  <c r="E19" i="12" s="1"/>
  <c r="D18" i="12"/>
  <c r="D19" i="12" s="1"/>
  <c r="C18" i="12"/>
  <c r="C19" i="12" s="1"/>
  <c r="B18" i="12"/>
  <c r="B19" i="12" s="1"/>
  <c r="P11" i="12"/>
  <c r="P12" i="12" s="1"/>
  <c r="O11" i="12"/>
  <c r="O12" i="12" s="1"/>
  <c r="N11" i="12"/>
  <c r="N12" i="12" s="1"/>
  <c r="M11" i="12"/>
  <c r="M12" i="12" s="1"/>
  <c r="L11" i="12"/>
  <c r="L12" i="12" s="1"/>
  <c r="K11" i="12"/>
  <c r="K12" i="12" s="1"/>
  <c r="J11" i="12"/>
  <c r="J12" i="12" s="1"/>
  <c r="I11" i="12"/>
  <c r="I12" i="12" s="1"/>
  <c r="H11" i="12"/>
  <c r="H12" i="12" s="1"/>
  <c r="G11" i="12"/>
  <c r="G12" i="12" s="1"/>
  <c r="F11" i="12"/>
  <c r="F12" i="12" s="1"/>
  <c r="E11" i="12"/>
  <c r="E12" i="12" s="1"/>
  <c r="D11" i="12"/>
  <c r="D12" i="12" s="1"/>
  <c r="C11" i="12"/>
  <c r="C12" i="12" s="1"/>
  <c r="B11" i="12"/>
  <c r="B12" i="12" s="1"/>
  <c r="P45" i="11"/>
  <c r="O45" i="11"/>
  <c r="N45" i="11"/>
  <c r="M45" i="11"/>
  <c r="P38" i="11"/>
  <c r="P39" i="11" s="1"/>
  <c r="O38" i="11"/>
  <c r="O39" i="11" s="1"/>
  <c r="N38" i="11"/>
  <c r="N39" i="11" s="1"/>
  <c r="M38" i="11"/>
  <c r="M39" i="11" s="1"/>
  <c r="K38" i="11"/>
  <c r="K39" i="11" s="1"/>
  <c r="J38" i="11"/>
  <c r="J39" i="11" s="1"/>
  <c r="I38" i="11"/>
  <c r="I39" i="11" s="1"/>
  <c r="H38" i="11"/>
  <c r="H39" i="11" s="1"/>
  <c r="G38" i="11"/>
  <c r="G39" i="11" s="1"/>
  <c r="F38" i="11"/>
  <c r="F39" i="11" s="1"/>
  <c r="E38" i="11"/>
  <c r="E39" i="11" s="1"/>
  <c r="D38" i="11"/>
  <c r="D39" i="11" s="1"/>
  <c r="C38" i="11"/>
  <c r="C39" i="11" s="1"/>
  <c r="B38" i="11"/>
  <c r="B39" i="11" s="1"/>
  <c r="P31" i="11"/>
  <c r="P32" i="11" s="1"/>
  <c r="O31" i="11"/>
  <c r="O32" i="11" s="1"/>
  <c r="N31" i="11"/>
  <c r="N32" i="11" s="1"/>
  <c r="M31" i="11"/>
  <c r="M32" i="11" s="1"/>
  <c r="K31" i="11"/>
  <c r="K32" i="11" s="1"/>
  <c r="J31" i="11"/>
  <c r="J32" i="11" s="1"/>
  <c r="I31" i="11"/>
  <c r="I32" i="11" s="1"/>
  <c r="H31" i="11"/>
  <c r="H32" i="11" s="1"/>
  <c r="G31" i="11"/>
  <c r="G32" i="11" s="1"/>
  <c r="F31" i="11"/>
  <c r="F32" i="11" s="1"/>
  <c r="E31" i="11"/>
  <c r="E32" i="11" s="1"/>
  <c r="D31" i="11"/>
  <c r="D32" i="11" s="1"/>
  <c r="C31" i="11"/>
  <c r="C32" i="11" s="1"/>
  <c r="B31" i="11"/>
  <c r="B32" i="11" s="1"/>
  <c r="P24" i="11"/>
  <c r="P25" i="11" s="1"/>
  <c r="O24" i="11"/>
  <c r="O25" i="11" s="1"/>
  <c r="N24" i="11"/>
  <c r="N25" i="11" s="1"/>
  <c r="M24" i="11"/>
  <c r="M25" i="11" s="1"/>
  <c r="K24" i="11"/>
  <c r="K25" i="11" s="1"/>
  <c r="J24" i="11"/>
  <c r="J25" i="11" s="1"/>
  <c r="I24" i="11"/>
  <c r="I25" i="11" s="1"/>
  <c r="H24" i="11"/>
  <c r="H25" i="11" s="1"/>
  <c r="G24" i="11"/>
  <c r="G25" i="11" s="1"/>
  <c r="F24" i="11"/>
  <c r="F25" i="11" s="1"/>
  <c r="E24" i="11"/>
  <c r="E25" i="11" s="1"/>
  <c r="D24" i="11"/>
  <c r="D25" i="11" s="1"/>
  <c r="C24" i="11"/>
  <c r="C25" i="11" s="1"/>
  <c r="B24" i="11"/>
  <c r="B25" i="11" s="1"/>
  <c r="P17" i="11"/>
  <c r="P18" i="11" s="1"/>
  <c r="O17" i="11"/>
  <c r="O18" i="11" s="1"/>
  <c r="N17" i="11"/>
  <c r="N18" i="11" s="1"/>
  <c r="M17" i="11"/>
  <c r="M18" i="11" s="1"/>
  <c r="K17" i="11"/>
  <c r="K18" i="11" s="1"/>
  <c r="J17" i="11"/>
  <c r="J18" i="11" s="1"/>
  <c r="I17" i="11"/>
  <c r="I18" i="11" s="1"/>
  <c r="H17" i="11"/>
  <c r="H18" i="11" s="1"/>
  <c r="G17" i="11"/>
  <c r="G18" i="11" s="1"/>
  <c r="F17" i="11"/>
  <c r="F18" i="11" s="1"/>
  <c r="E17" i="11"/>
  <c r="E18" i="11" s="1"/>
  <c r="D17" i="11"/>
  <c r="D18" i="11" s="1"/>
  <c r="C17" i="11"/>
  <c r="C18" i="11" s="1"/>
  <c r="B17" i="11"/>
  <c r="B18" i="11" s="1"/>
  <c r="P10" i="11"/>
  <c r="P11" i="11" s="1"/>
  <c r="O10" i="11"/>
  <c r="O11" i="11" s="1"/>
  <c r="N10" i="11"/>
  <c r="N11" i="11" s="1"/>
  <c r="M10" i="11"/>
  <c r="M11" i="11" s="1"/>
  <c r="L10" i="11"/>
  <c r="L11" i="11" s="1"/>
  <c r="K10" i="11"/>
  <c r="K11" i="11" s="1"/>
  <c r="J10" i="11"/>
  <c r="J11" i="11" s="1"/>
  <c r="I10" i="11"/>
  <c r="I11" i="11" s="1"/>
  <c r="H10" i="11"/>
  <c r="H11" i="11" s="1"/>
  <c r="G10" i="11"/>
  <c r="G11" i="11" s="1"/>
  <c r="F10" i="11"/>
  <c r="F11" i="11" s="1"/>
  <c r="E10" i="11"/>
  <c r="E11" i="11" s="1"/>
  <c r="D10" i="11"/>
  <c r="D11" i="11" s="1"/>
  <c r="C10" i="11"/>
  <c r="C11" i="11" s="1"/>
  <c r="B10" i="11"/>
  <c r="B11" i="11" s="1"/>
  <c r="C41" i="10"/>
  <c r="C42" i="10" s="1"/>
  <c r="B42" i="10"/>
  <c r="P35" i="10"/>
  <c r="P36" i="10" s="1"/>
  <c r="O35" i="10"/>
  <c r="O36" i="10" s="1"/>
  <c r="N35" i="10"/>
  <c r="N36" i="10" s="1"/>
  <c r="M35" i="10"/>
  <c r="M36" i="10" s="1"/>
  <c r="K35" i="10"/>
  <c r="K36" i="10" s="1"/>
  <c r="J35" i="10"/>
  <c r="J36" i="10" s="1"/>
  <c r="I35" i="10"/>
  <c r="I36" i="10" s="1"/>
  <c r="H35" i="10"/>
  <c r="H36" i="10" s="1"/>
  <c r="G35" i="10"/>
  <c r="G36" i="10" s="1"/>
  <c r="F35" i="10"/>
  <c r="F36" i="10" s="1"/>
  <c r="E35" i="10"/>
  <c r="E36" i="10" s="1"/>
  <c r="D35" i="10"/>
  <c r="D36" i="10" s="1"/>
  <c r="C35" i="10"/>
  <c r="C36" i="10" s="1"/>
  <c r="B35" i="10"/>
  <c r="B36" i="10" s="1"/>
  <c r="P32" i="10"/>
  <c r="P33" i="10" s="1"/>
  <c r="O32" i="10"/>
  <c r="O33" i="10" s="1"/>
  <c r="N32" i="10"/>
  <c r="N33" i="10" s="1"/>
  <c r="M32" i="10"/>
  <c r="M33" i="10" s="1"/>
  <c r="K32" i="10"/>
  <c r="K33" i="10" s="1"/>
  <c r="J32" i="10"/>
  <c r="J33" i="10" s="1"/>
  <c r="I32" i="10"/>
  <c r="I33" i="10" s="1"/>
  <c r="H32" i="10"/>
  <c r="H33" i="10" s="1"/>
  <c r="G32" i="10"/>
  <c r="G33" i="10" s="1"/>
  <c r="F32" i="10"/>
  <c r="F33" i="10" s="1"/>
  <c r="E32" i="10"/>
  <c r="E33" i="10" s="1"/>
  <c r="D32" i="10"/>
  <c r="D33" i="10" s="1"/>
  <c r="C32" i="10"/>
  <c r="C33" i="10" s="1"/>
  <c r="B32" i="10"/>
  <c r="B33" i="10" s="1"/>
  <c r="P25" i="10"/>
  <c r="P26" i="10" s="1"/>
  <c r="O25" i="10"/>
  <c r="O26" i="10" s="1"/>
  <c r="N25" i="10"/>
  <c r="N26" i="10" s="1"/>
  <c r="M25" i="10"/>
  <c r="M26" i="10" s="1"/>
  <c r="K25" i="10"/>
  <c r="K26" i="10" s="1"/>
  <c r="J25" i="10"/>
  <c r="J26" i="10" s="1"/>
  <c r="I25" i="10"/>
  <c r="I26" i="10" s="1"/>
  <c r="H25" i="10"/>
  <c r="H26" i="10" s="1"/>
  <c r="G25" i="10"/>
  <c r="G26" i="10" s="1"/>
  <c r="F25" i="10"/>
  <c r="F26" i="10" s="1"/>
  <c r="E25" i="10"/>
  <c r="E26" i="10" s="1"/>
  <c r="D25" i="10"/>
  <c r="D26" i="10" s="1"/>
  <c r="C25" i="10"/>
  <c r="C26" i="10" s="1"/>
  <c r="B25" i="10"/>
  <c r="B26" i="10" s="1"/>
  <c r="P18" i="10"/>
  <c r="P19" i="10" s="1"/>
  <c r="O18" i="10"/>
  <c r="O19" i="10" s="1"/>
  <c r="N18" i="10"/>
  <c r="N19" i="10" s="1"/>
  <c r="M18" i="10"/>
  <c r="M19" i="10" s="1"/>
  <c r="K18" i="10"/>
  <c r="K19" i="10" s="1"/>
  <c r="J18" i="10"/>
  <c r="J19" i="10" s="1"/>
  <c r="I18" i="10"/>
  <c r="I19" i="10" s="1"/>
  <c r="H18" i="10"/>
  <c r="H19" i="10" s="1"/>
  <c r="G18" i="10"/>
  <c r="G19" i="10" s="1"/>
  <c r="F18" i="10"/>
  <c r="F19" i="10" s="1"/>
  <c r="E18" i="10"/>
  <c r="E19" i="10" s="1"/>
  <c r="D18" i="10"/>
  <c r="D19" i="10" s="1"/>
  <c r="C18" i="10"/>
  <c r="C19" i="10" s="1"/>
  <c r="B18" i="10"/>
  <c r="B19" i="10" s="1"/>
  <c r="P11" i="10"/>
  <c r="P12" i="10" s="1"/>
  <c r="O11" i="10"/>
  <c r="O12" i="10" s="1"/>
  <c r="N11" i="10"/>
  <c r="N12" i="10" s="1"/>
  <c r="M11" i="10"/>
  <c r="M12" i="10" s="1"/>
  <c r="L11" i="10"/>
  <c r="L12" i="10" s="1"/>
  <c r="K11" i="10"/>
  <c r="K12" i="10" s="1"/>
  <c r="J11" i="10"/>
  <c r="J12" i="10" s="1"/>
  <c r="I11" i="10"/>
  <c r="I12" i="10" s="1"/>
  <c r="H11" i="10"/>
  <c r="H12" i="10" s="1"/>
  <c r="G11" i="10"/>
  <c r="G12" i="10" s="1"/>
  <c r="F11" i="10"/>
  <c r="F12" i="10" s="1"/>
  <c r="E11" i="10"/>
  <c r="E12" i="10" s="1"/>
  <c r="D11" i="10"/>
  <c r="D12" i="10" s="1"/>
  <c r="C11" i="10"/>
  <c r="C12" i="10" s="1"/>
  <c r="B11" i="10"/>
  <c r="B12" i="10" s="1"/>
  <c r="P43" i="9"/>
  <c r="O43" i="9"/>
  <c r="N43" i="9"/>
  <c r="M43" i="9"/>
  <c r="K43" i="9"/>
  <c r="J43" i="9"/>
  <c r="I43" i="9"/>
  <c r="H43" i="9"/>
  <c r="G43" i="9"/>
  <c r="F43" i="9"/>
  <c r="E43" i="9"/>
  <c r="D43" i="9"/>
  <c r="C43" i="9"/>
  <c r="B43" i="9"/>
  <c r="P36" i="9"/>
  <c r="P37" i="9" s="1"/>
  <c r="O36" i="9"/>
  <c r="O37" i="9" s="1"/>
  <c r="N36" i="9"/>
  <c r="N37" i="9" s="1"/>
  <c r="M36" i="9"/>
  <c r="M37" i="9" s="1"/>
  <c r="K36" i="9"/>
  <c r="K37" i="9" s="1"/>
  <c r="J36" i="9"/>
  <c r="J37" i="9" s="1"/>
  <c r="I36" i="9"/>
  <c r="I37" i="9" s="1"/>
  <c r="H36" i="9"/>
  <c r="H37" i="9" s="1"/>
  <c r="G36" i="9"/>
  <c r="G37" i="9" s="1"/>
  <c r="F36" i="9"/>
  <c r="F37" i="9" s="1"/>
  <c r="E36" i="9"/>
  <c r="E37" i="9" s="1"/>
  <c r="D36" i="9"/>
  <c r="D37" i="9" s="1"/>
  <c r="C36" i="9"/>
  <c r="C37" i="9" s="1"/>
  <c r="B36" i="9"/>
  <c r="B37" i="9" s="1"/>
  <c r="P30" i="9"/>
  <c r="O30" i="9"/>
  <c r="N30" i="9"/>
  <c r="M30" i="9"/>
  <c r="B29" i="9"/>
  <c r="B30" i="9" s="1"/>
  <c r="P22" i="9"/>
  <c r="P23" i="9" s="1"/>
  <c r="O22" i="9"/>
  <c r="O23" i="9" s="1"/>
  <c r="N22" i="9"/>
  <c r="N23" i="9" s="1"/>
  <c r="M22" i="9"/>
  <c r="M23" i="9" s="1"/>
  <c r="K22" i="9"/>
  <c r="K23" i="9" s="1"/>
  <c r="J22" i="9"/>
  <c r="J23" i="9" s="1"/>
  <c r="I22" i="9"/>
  <c r="I23" i="9" s="1"/>
  <c r="H22" i="9"/>
  <c r="H23" i="9" s="1"/>
  <c r="G22" i="9"/>
  <c r="G23" i="9" s="1"/>
  <c r="F22" i="9"/>
  <c r="F23" i="9" s="1"/>
  <c r="E22" i="9"/>
  <c r="E23" i="9" s="1"/>
  <c r="D22" i="9"/>
  <c r="D23" i="9" s="1"/>
  <c r="C22" i="9"/>
  <c r="C23" i="9" s="1"/>
  <c r="B22" i="9"/>
  <c r="B23" i="9" s="1"/>
  <c r="P15" i="9"/>
  <c r="P16" i="9" s="1"/>
  <c r="O15" i="9"/>
  <c r="O16" i="9" s="1"/>
  <c r="N15" i="9"/>
  <c r="N16" i="9" s="1"/>
  <c r="M15" i="9"/>
  <c r="M16" i="9" s="1"/>
  <c r="K15" i="9"/>
  <c r="K16" i="9" s="1"/>
  <c r="J15" i="9"/>
  <c r="J16" i="9" s="1"/>
  <c r="I15" i="9"/>
  <c r="I16" i="9" s="1"/>
  <c r="H15" i="9"/>
  <c r="H16" i="9" s="1"/>
  <c r="G15" i="9"/>
  <c r="G16" i="9" s="1"/>
  <c r="F15" i="9"/>
  <c r="F16" i="9" s="1"/>
  <c r="E15" i="9"/>
  <c r="E16" i="9" s="1"/>
  <c r="D15" i="9"/>
  <c r="D16" i="9" s="1"/>
  <c r="C15" i="9"/>
  <c r="C16" i="9" s="1"/>
  <c r="B15" i="9"/>
  <c r="B16" i="9" s="1"/>
  <c r="P8" i="9"/>
  <c r="P9" i="9" s="1"/>
  <c r="O8" i="9"/>
  <c r="O9" i="9" s="1"/>
  <c r="N8" i="9"/>
  <c r="N9" i="9" s="1"/>
  <c r="M8" i="9"/>
  <c r="M9" i="9" s="1"/>
  <c r="L8" i="9"/>
  <c r="L9" i="9" s="1"/>
  <c r="K8" i="9"/>
  <c r="K9" i="9" s="1"/>
  <c r="J8" i="9"/>
  <c r="J9" i="9" s="1"/>
  <c r="I8" i="9"/>
  <c r="I9" i="9" s="1"/>
  <c r="H8" i="9"/>
  <c r="H9" i="9" s="1"/>
  <c r="G8" i="9"/>
  <c r="G9" i="9" s="1"/>
  <c r="F8" i="9"/>
  <c r="F9" i="9" s="1"/>
  <c r="E8" i="9"/>
  <c r="E9" i="9" s="1"/>
  <c r="D8" i="9"/>
  <c r="D9" i="9" s="1"/>
  <c r="C8" i="9"/>
  <c r="C9" i="9" s="1"/>
  <c r="B8" i="9"/>
  <c r="B9" i="9" s="1"/>
  <c r="P44" i="7"/>
  <c r="P45" i="7" s="1"/>
  <c r="P46" i="7" s="1"/>
  <c r="O44" i="7"/>
  <c r="O45" i="7" s="1"/>
  <c r="O46" i="7" s="1"/>
  <c r="N44" i="7"/>
  <c r="N45" i="7" s="1"/>
  <c r="N46" i="7" s="1"/>
  <c r="M44" i="7"/>
  <c r="M45" i="7" s="1"/>
  <c r="M46" i="7" s="1"/>
  <c r="K46" i="7"/>
  <c r="J46" i="7"/>
  <c r="I46" i="7"/>
  <c r="H46" i="7"/>
  <c r="G46" i="7"/>
  <c r="F46" i="7"/>
  <c r="E46" i="7"/>
  <c r="D46" i="7"/>
  <c r="C46" i="7"/>
  <c r="B46" i="7"/>
  <c r="P39" i="7"/>
  <c r="P40" i="7" s="1"/>
  <c r="O39" i="7"/>
  <c r="O40" i="7" s="1"/>
  <c r="N39" i="7"/>
  <c r="N40" i="7" s="1"/>
  <c r="M39" i="7"/>
  <c r="M40" i="7" s="1"/>
  <c r="K39" i="7"/>
  <c r="K40" i="7" s="1"/>
  <c r="J39" i="7"/>
  <c r="J40" i="7" s="1"/>
  <c r="I39" i="7"/>
  <c r="I40" i="7" s="1"/>
  <c r="H39" i="7"/>
  <c r="H40" i="7" s="1"/>
  <c r="G39" i="7"/>
  <c r="G40" i="7" s="1"/>
  <c r="F39" i="7"/>
  <c r="F40" i="7" s="1"/>
  <c r="E39" i="7"/>
  <c r="E40" i="7" s="1"/>
  <c r="D39" i="7"/>
  <c r="D40" i="7" s="1"/>
  <c r="C39" i="7"/>
  <c r="C40" i="7" s="1"/>
  <c r="B39" i="7"/>
  <c r="B40" i="7" s="1"/>
  <c r="P32" i="7"/>
  <c r="P33" i="7" s="1"/>
  <c r="O32" i="7"/>
  <c r="O33" i="7" s="1"/>
  <c r="N32" i="7"/>
  <c r="N33" i="7" s="1"/>
  <c r="M32" i="7"/>
  <c r="M33" i="7" s="1"/>
  <c r="K32" i="7"/>
  <c r="K33" i="7" s="1"/>
  <c r="J32" i="7"/>
  <c r="J33" i="7" s="1"/>
  <c r="I32" i="7"/>
  <c r="I33" i="7" s="1"/>
  <c r="H32" i="7"/>
  <c r="H33" i="7" s="1"/>
  <c r="G32" i="7"/>
  <c r="G33" i="7" s="1"/>
  <c r="F32" i="7"/>
  <c r="F33" i="7" s="1"/>
  <c r="E32" i="7"/>
  <c r="E33" i="7" s="1"/>
  <c r="D32" i="7"/>
  <c r="D33" i="7" s="1"/>
  <c r="C32" i="7"/>
  <c r="C33" i="7" s="1"/>
  <c r="B32" i="7"/>
  <c r="B33" i="7" s="1"/>
  <c r="P25" i="7"/>
  <c r="P26" i="7" s="1"/>
  <c r="O25" i="7"/>
  <c r="O26" i="7" s="1"/>
  <c r="N25" i="7"/>
  <c r="N26" i="7" s="1"/>
  <c r="M25" i="7"/>
  <c r="M26" i="7" s="1"/>
  <c r="K25" i="7"/>
  <c r="K26" i="7" s="1"/>
  <c r="J25" i="7"/>
  <c r="J26" i="7" s="1"/>
  <c r="I25" i="7"/>
  <c r="I26" i="7" s="1"/>
  <c r="H25" i="7"/>
  <c r="H26" i="7" s="1"/>
  <c r="G25" i="7"/>
  <c r="G26" i="7" s="1"/>
  <c r="F25" i="7"/>
  <c r="F26" i="7" s="1"/>
  <c r="E25" i="7"/>
  <c r="E26" i="7" s="1"/>
  <c r="D25" i="7"/>
  <c r="D26" i="7" s="1"/>
  <c r="C25" i="7"/>
  <c r="C26" i="7" s="1"/>
  <c r="B25" i="7"/>
  <c r="B26" i="7" s="1"/>
  <c r="P18" i="7"/>
  <c r="P19" i="7" s="1"/>
  <c r="O18" i="7"/>
  <c r="O19" i="7" s="1"/>
  <c r="N18" i="7"/>
  <c r="N19" i="7" s="1"/>
  <c r="M18" i="7"/>
  <c r="M19" i="7" s="1"/>
  <c r="K18" i="7"/>
  <c r="K19" i="7" s="1"/>
  <c r="J18" i="7"/>
  <c r="J19" i="7" s="1"/>
  <c r="I18" i="7"/>
  <c r="I19" i="7" s="1"/>
  <c r="H18" i="7"/>
  <c r="H19" i="7" s="1"/>
  <c r="G18" i="7"/>
  <c r="G19" i="7" s="1"/>
  <c r="F18" i="7"/>
  <c r="F19" i="7" s="1"/>
  <c r="E18" i="7"/>
  <c r="E19" i="7" s="1"/>
  <c r="D18" i="7"/>
  <c r="D19" i="7" s="1"/>
  <c r="C18" i="7"/>
  <c r="C19" i="7" s="1"/>
  <c r="B18" i="7"/>
  <c r="B19" i="7" s="1"/>
  <c r="P11" i="7"/>
  <c r="P12" i="7" s="1"/>
  <c r="O11" i="7"/>
  <c r="O12" i="7" s="1"/>
  <c r="N11" i="7"/>
  <c r="N12" i="7" s="1"/>
  <c r="M11" i="7"/>
  <c r="M12" i="7" s="1"/>
  <c r="L11" i="7"/>
  <c r="L12" i="7" s="1"/>
  <c r="K11" i="7"/>
  <c r="K12" i="7" s="1"/>
  <c r="J11" i="7"/>
  <c r="J12" i="7" s="1"/>
  <c r="I11" i="7"/>
  <c r="I12" i="7" s="1"/>
  <c r="H11" i="7"/>
  <c r="H12" i="7" s="1"/>
  <c r="G11" i="7"/>
  <c r="G12" i="7" s="1"/>
  <c r="F11" i="7"/>
  <c r="F12" i="7" s="1"/>
  <c r="E11" i="7"/>
  <c r="E12" i="7" s="1"/>
  <c r="D11" i="7"/>
  <c r="D12" i="7" s="1"/>
  <c r="C11" i="7"/>
  <c r="C12" i="7" s="1"/>
  <c r="B11" i="7"/>
  <c r="B12" i="7" s="1"/>
  <c r="P44" i="6"/>
  <c r="O44" i="6"/>
  <c r="N44" i="6"/>
  <c r="M44" i="6"/>
  <c r="K44" i="6"/>
  <c r="J44" i="6"/>
  <c r="I44" i="6"/>
  <c r="H44" i="6"/>
  <c r="G44" i="6"/>
  <c r="F44" i="6"/>
  <c r="E44" i="6"/>
  <c r="D44" i="6"/>
  <c r="C44" i="6"/>
  <c r="P37" i="6"/>
  <c r="P38" i="6" s="1"/>
  <c r="O37" i="6"/>
  <c r="O38" i="6" s="1"/>
  <c r="N37" i="6"/>
  <c r="N38" i="6" s="1"/>
  <c r="M37" i="6"/>
  <c r="M38" i="6" s="1"/>
  <c r="K37" i="6"/>
  <c r="K38" i="6" s="1"/>
  <c r="J37" i="6"/>
  <c r="J38" i="6" s="1"/>
  <c r="I37" i="6"/>
  <c r="I38" i="6" s="1"/>
  <c r="H37" i="6"/>
  <c r="H38" i="6" s="1"/>
  <c r="G37" i="6"/>
  <c r="G38" i="6" s="1"/>
  <c r="F37" i="6"/>
  <c r="F38" i="6" s="1"/>
  <c r="E37" i="6"/>
  <c r="E38" i="6" s="1"/>
  <c r="D37" i="6"/>
  <c r="D38" i="6" s="1"/>
  <c r="C37" i="6"/>
  <c r="C38" i="6" s="1"/>
  <c r="B37" i="6"/>
  <c r="B38" i="6" s="1"/>
  <c r="P30" i="6"/>
  <c r="P31" i="6" s="1"/>
  <c r="O30" i="6"/>
  <c r="O31" i="6" s="1"/>
  <c r="N30" i="6"/>
  <c r="N31" i="6" s="1"/>
  <c r="M30" i="6"/>
  <c r="M31" i="6" s="1"/>
  <c r="K30" i="6"/>
  <c r="K31" i="6" s="1"/>
  <c r="J30" i="6"/>
  <c r="J31" i="6" s="1"/>
  <c r="I30" i="6"/>
  <c r="I31" i="6" s="1"/>
  <c r="H30" i="6"/>
  <c r="H31" i="6" s="1"/>
  <c r="G30" i="6"/>
  <c r="G31" i="6" s="1"/>
  <c r="F30" i="6"/>
  <c r="F31" i="6" s="1"/>
  <c r="E30" i="6"/>
  <c r="E31" i="6" s="1"/>
  <c r="D30" i="6"/>
  <c r="D31" i="6" s="1"/>
  <c r="C30" i="6"/>
  <c r="C31" i="6" s="1"/>
  <c r="B30" i="6"/>
  <c r="B31" i="6" s="1"/>
  <c r="P23" i="6"/>
  <c r="P24" i="6" s="1"/>
  <c r="O23" i="6"/>
  <c r="O24" i="6" s="1"/>
  <c r="N23" i="6"/>
  <c r="N24" i="6" s="1"/>
  <c r="M23" i="6"/>
  <c r="M24" i="6" s="1"/>
  <c r="K23" i="6"/>
  <c r="K24" i="6" s="1"/>
  <c r="J23" i="6"/>
  <c r="J24" i="6" s="1"/>
  <c r="I23" i="6"/>
  <c r="I24" i="6" s="1"/>
  <c r="H23" i="6"/>
  <c r="H24" i="6" s="1"/>
  <c r="G23" i="6"/>
  <c r="G24" i="6" s="1"/>
  <c r="F23" i="6"/>
  <c r="F24" i="6" s="1"/>
  <c r="E23" i="6"/>
  <c r="E24" i="6" s="1"/>
  <c r="D23" i="6"/>
  <c r="D24" i="6" s="1"/>
  <c r="C23" i="6"/>
  <c r="C24" i="6" s="1"/>
  <c r="B23" i="6"/>
  <c r="B24" i="6" s="1"/>
  <c r="P16" i="6"/>
  <c r="P17" i="6" s="1"/>
  <c r="O16" i="6"/>
  <c r="O17" i="6" s="1"/>
  <c r="N16" i="6"/>
  <c r="N17" i="6" s="1"/>
  <c r="M16" i="6"/>
  <c r="M17" i="6" s="1"/>
  <c r="K16" i="6"/>
  <c r="K17" i="6" s="1"/>
  <c r="J16" i="6"/>
  <c r="J17" i="6" s="1"/>
  <c r="I16" i="6"/>
  <c r="I17" i="6" s="1"/>
  <c r="H16" i="6"/>
  <c r="H17" i="6" s="1"/>
  <c r="G16" i="6"/>
  <c r="G17" i="6" s="1"/>
  <c r="F16" i="6"/>
  <c r="F17" i="6" s="1"/>
  <c r="E16" i="6"/>
  <c r="E17" i="6" s="1"/>
  <c r="D16" i="6"/>
  <c r="D17" i="6" s="1"/>
  <c r="C16" i="6"/>
  <c r="C17" i="6" s="1"/>
  <c r="B16" i="6"/>
  <c r="B17" i="6" s="1"/>
  <c r="P9" i="6"/>
  <c r="P10" i="6" s="1"/>
  <c r="O9" i="6"/>
  <c r="O10" i="6" s="1"/>
  <c r="N9" i="6"/>
  <c r="N10" i="6" s="1"/>
  <c r="M9" i="6"/>
  <c r="M10" i="6" s="1"/>
  <c r="L9" i="6"/>
  <c r="L10" i="6" s="1"/>
  <c r="K9" i="6"/>
  <c r="K10" i="6" s="1"/>
  <c r="J9" i="6"/>
  <c r="J10" i="6" s="1"/>
  <c r="I9" i="6"/>
  <c r="I10" i="6" s="1"/>
  <c r="H9" i="6"/>
  <c r="H10" i="6" s="1"/>
  <c r="G9" i="6"/>
  <c r="G10" i="6" s="1"/>
  <c r="F9" i="6"/>
  <c r="F10" i="6" s="1"/>
  <c r="E9" i="6"/>
  <c r="E10" i="6" s="1"/>
  <c r="D9" i="6"/>
  <c r="D10" i="6" s="1"/>
  <c r="C9" i="6"/>
  <c r="C10" i="6" s="1"/>
  <c r="B9" i="6"/>
  <c r="B10" i="6" s="1"/>
  <c r="P42" i="5"/>
  <c r="P43" i="5" s="1"/>
  <c r="O42" i="5"/>
  <c r="O43" i="5" s="1"/>
  <c r="N42" i="5"/>
  <c r="N43" i="5" s="1"/>
  <c r="M42" i="5"/>
  <c r="M43" i="5" s="1"/>
  <c r="K42" i="5"/>
  <c r="K43" i="5" s="1"/>
  <c r="J42" i="5"/>
  <c r="J43" i="5" s="1"/>
  <c r="I42" i="5"/>
  <c r="I43" i="5" s="1"/>
  <c r="H42" i="5"/>
  <c r="H43" i="5" s="1"/>
  <c r="G42" i="5"/>
  <c r="G43" i="5" s="1"/>
  <c r="F42" i="5"/>
  <c r="F43" i="5" s="1"/>
  <c r="E42" i="5"/>
  <c r="E43" i="5" s="1"/>
  <c r="D42" i="5"/>
  <c r="D43" i="5" s="1"/>
  <c r="C42" i="5"/>
  <c r="C43" i="5" s="1"/>
  <c r="B42" i="5"/>
  <c r="B43" i="5" s="1"/>
  <c r="P36" i="5"/>
  <c r="P37" i="5" s="1"/>
  <c r="O36" i="5"/>
  <c r="O37" i="5" s="1"/>
  <c r="N36" i="5"/>
  <c r="N37" i="5" s="1"/>
  <c r="M36" i="5"/>
  <c r="M37" i="5" s="1"/>
  <c r="K36" i="5"/>
  <c r="K37" i="5" s="1"/>
  <c r="J36" i="5"/>
  <c r="J37" i="5" s="1"/>
  <c r="I36" i="5"/>
  <c r="I37" i="5" s="1"/>
  <c r="H36" i="5"/>
  <c r="H37" i="5" s="1"/>
  <c r="G36" i="5"/>
  <c r="G37" i="5" s="1"/>
  <c r="F36" i="5"/>
  <c r="F37" i="5" s="1"/>
  <c r="E36" i="5"/>
  <c r="E37" i="5" s="1"/>
  <c r="D36" i="5"/>
  <c r="D37" i="5" s="1"/>
  <c r="C36" i="5"/>
  <c r="C37" i="5" s="1"/>
  <c r="B36" i="5"/>
  <c r="B37" i="5" s="1"/>
  <c r="P31" i="5"/>
  <c r="P32" i="5" s="1"/>
  <c r="O31" i="5"/>
  <c r="O32" i="5" s="1"/>
  <c r="N31" i="5"/>
  <c r="N32" i="5" s="1"/>
  <c r="M31" i="5"/>
  <c r="M32" i="5" s="1"/>
  <c r="K31" i="5"/>
  <c r="K32" i="5" s="1"/>
  <c r="J31" i="5"/>
  <c r="J32" i="5" s="1"/>
  <c r="I31" i="5"/>
  <c r="I32" i="5" s="1"/>
  <c r="H31" i="5"/>
  <c r="H32" i="5" s="1"/>
  <c r="G31" i="5"/>
  <c r="G32" i="5" s="1"/>
  <c r="F31" i="5"/>
  <c r="F32" i="5" s="1"/>
  <c r="E31" i="5"/>
  <c r="E32" i="5" s="1"/>
  <c r="D31" i="5"/>
  <c r="D32" i="5" s="1"/>
  <c r="C31" i="5"/>
  <c r="C32" i="5" s="1"/>
  <c r="B31" i="5"/>
  <c r="B32" i="5" s="1"/>
  <c r="P24" i="5"/>
  <c r="P25" i="5" s="1"/>
  <c r="O24" i="5"/>
  <c r="O25" i="5" s="1"/>
  <c r="N24" i="5"/>
  <c r="N25" i="5" s="1"/>
  <c r="M24" i="5"/>
  <c r="M25" i="5" s="1"/>
  <c r="K24" i="5"/>
  <c r="K25" i="5" s="1"/>
  <c r="J24" i="5"/>
  <c r="J25" i="5" s="1"/>
  <c r="I24" i="5"/>
  <c r="I25" i="5" s="1"/>
  <c r="H24" i="5"/>
  <c r="H25" i="5" s="1"/>
  <c r="G24" i="5"/>
  <c r="G25" i="5" s="1"/>
  <c r="F24" i="5"/>
  <c r="F25" i="5" s="1"/>
  <c r="E24" i="5"/>
  <c r="E25" i="5" s="1"/>
  <c r="D24" i="5"/>
  <c r="D25" i="5" s="1"/>
  <c r="C24" i="5"/>
  <c r="C25" i="5" s="1"/>
  <c r="B24" i="5"/>
  <c r="B25" i="5" s="1"/>
  <c r="P18" i="5"/>
  <c r="P19" i="5" s="1"/>
  <c r="O18" i="5"/>
  <c r="O19" i="5" s="1"/>
  <c r="N18" i="5"/>
  <c r="N19" i="5" s="1"/>
  <c r="M18" i="5"/>
  <c r="M19" i="5" s="1"/>
  <c r="K18" i="5"/>
  <c r="K19" i="5" s="1"/>
  <c r="J18" i="5"/>
  <c r="J19" i="5" s="1"/>
  <c r="I18" i="5"/>
  <c r="I19" i="5" s="1"/>
  <c r="H18" i="5"/>
  <c r="H19" i="5" s="1"/>
  <c r="G18" i="5"/>
  <c r="G19" i="5" s="1"/>
  <c r="F18" i="5"/>
  <c r="F19" i="5" s="1"/>
  <c r="E18" i="5"/>
  <c r="E19" i="5" s="1"/>
  <c r="D18" i="5"/>
  <c r="D19" i="5" s="1"/>
  <c r="C18" i="5"/>
  <c r="C19" i="5" s="1"/>
  <c r="B18" i="5"/>
  <c r="B19" i="5" s="1"/>
  <c r="P11" i="5"/>
  <c r="P12" i="5" s="1"/>
  <c r="O11" i="5"/>
  <c r="O12" i="5" s="1"/>
  <c r="N11" i="5"/>
  <c r="N12" i="5" s="1"/>
  <c r="M11" i="5"/>
  <c r="M12" i="5" s="1"/>
  <c r="L11" i="5"/>
  <c r="L12" i="5" s="1"/>
  <c r="K11" i="5"/>
  <c r="K12" i="5" s="1"/>
  <c r="J11" i="5"/>
  <c r="J12" i="5" s="1"/>
  <c r="I11" i="5"/>
  <c r="I12" i="5" s="1"/>
  <c r="H11" i="5"/>
  <c r="H12" i="5" s="1"/>
  <c r="G11" i="5"/>
  <c r="G12" i="5" s="1"/>
  <c r="F11" i="5"/>
  <c r="F12" i="5" s="1"/>
  <c r="E11" i="5"/>
  <c r="E12" i="5" s="1"/>
  <c r="D11" i="5"/>
  <c r="D12" i="5" s="1"/>
  <c r="C11" i="5"/>
  <c r="C12" i="5" s="1"/>
  <c r="B11" i="5"/>
  <c r="B12" i="5" s="1"/>
  <c r="P41" i="4"/>
  <c r="P42" i="4" s="1"/>
  <c r="P43" i="4" s="1"/>
  <c r="O41" i="4"/>
  <c r="O42" i="4" s="1"/>
  <c r="O43" i="4" s="1"/>
  <c r="N41" i="4"/>
  <c r="N42" i="4" s="1"/>
  <c r="N43" i="4" s="1"/>
  <c r="M41" i="4"/>
  <c r="M42" i="4" s="1"/>
  <c r="M43" i="4" s="1"/>
  <c r="K41" i="4"/>
  <c r="K42" i="4" s="1"/>
  <c r="K43" i="4" s="1"/>
  <c r="J41" i="4"/>
  <c r="J42" i="4" s="1"/>
  <c r="J43" i="4" s="1"/>
  <c r="I41" i="4"/>
  <c r="I42" i="4" s="1"/>
  <c r="I43" i="4" s="1"/>
  <c r="H41" i="4"/>
  <c r="H42" i="4" s="1"/>
  <c r="H43" i="4" s="1"/>
  <c r="G41" i="4"/>
  <c r="G42" i="4" s="1"/>
  <c r="G43" i="4" s="1"/>
  <c r="F41" i="4"/>
  <c r="F42" i="4" s="1"/>
  <c r="F43" i="4" s="1"/>
  <c r="E41" i="4"/>
  <c r="E42" i="4" s="1"/>
  <c r="E43" i="4" s="1"/>
  <c r="D41" i="4"/>
  <c r="D42" i="4" s="1"/>
  <c r="D43" i="4" s="1"/>
  <c r="C41" i="4"/>
  <c r="C42" i="4" s="1"/>
  <c r="C43" i="4" s="1"/>
  <c r="B43" i="4"/>
  <c r="P36" i="4"/>
  <c r="P37" i="4" s="1"/>
  <c r="O36" i="4"/>
  <c r="O37" i="4" s="1"/>
  <c r="N36" i="4"/>
  <c r="N37" i="4" s="1"/>
  <c r="M36" i="4"/>
  <c r="M37" i="4" s="1"/>
  <c r="K36" i="4"/>
  <c r="K37" i="4" s="1"/>
  <c r="J36" i="4"/>
  <c r="J37" i="4" s="1"/>
  <c r="I36" i="4"/>
  <c r="I37" i="4" s="1"/>
  <c r="H36" i="4"/>
  <c r="H37" i="4" s="1"/>
  <c r="G36" i="4"/>
  <c r="G37" i="4" s="1"/>
  <c r="F36" i="4"/>
  <c r="F37" i="4" s="1"/>
  <c r="E36" i="4"/>
  <c r="E37" i="4" s="1"/>
  <c r="D36" i="4"/>
  <c r="D37" i="4" s="1"/>
  <c r="C36" i="4"/>
  <c r="C37" i="4" s="1"/>
  <c r="B36" i="4"/>
  <c r="B37" i="4" s="1"/>
  <c r="P29" i="4"/>
  <c r="P30" i="4" s="1"/>
  <c r="O29" i="4"/>
  <c r="O30" i="4" s="1"/>
  <c r="N29" i="4"/>
  <c r="N30" i="4" s="1"/>
  <c r="M29" i="4"/>
  <c r="M30" i="4" s="1"/>
  <c r="K29" i="4"/>
  <c r="K30" i="4" s="1"/>
  <c r="J29" i="4"/>
  <c r="J30" i="4" s="1"/>
  <c r="I29" i="4"/>
  <c r="I30" i="4" s="1"/>
  <c r="H29" i="4"/>
  <c r="H30" i="4" s="1"/>
  <c r="G29" i="4"/>
  <c r="G30" i="4" s="1"/>
  <c r="F29" i="4"/>
  <c r="F30" i="4" s="1"/>
  <c r="E29" i="4"/>
  <c r="E30" i="4" s="1"/>
  <c r="D29" i="4"/>
  <c r="D30" i="4" s="1"/>
  <c r="C29" i="4"/>
  <c r="C30" i="4" s="1"/>
  <c r="B29" i="4"/>
  <c r="B30" i="4" s="1"/>
  <c r="P22" i="4"/>
  <c r="P23" i="4" s="1"/>
  <c r="O22" i="4"/>
  <c r="O23" i="4" s="1"/>
  <c r="N22" i="4"/>
  <c r="N23" i="4" s="1"/>
  <c r="M22" i="4"/>
  <c r="M23" i="4" s="1"/>
  <c r="K22" i="4"/>
  <c r="K23" i="4" s="1"/>
  <c r="J22" i="4"/>
  <c r="J23" i="4" s="1"/>
  <c r="I22" i="4"/>
  <c r="I23" i="4" s="1"/>
  <c r="H22" i="4"/>
  <c r="H23" i="4" s="1"/>
  <c r="G22" i="4"/>
  <c r="G23" i="4" s="1"/>
  <c r="F22" i="4"/>
  <c r="F23" i="4" s="1"/>
  <c r="E22" i="4"/>
  <c r="E23" i="4" s="1"/>
  <c r="D22" i="4"/>
  <c r="D23" i="4" s="1"/>
  <c r="C22" i="4"/>
  <c r="C23" i="4" s="1"/>
  <c r="B22" i="4"/>
  <c r="B23" i="4" s="1"/>
  <c r="P15" i="4"/>
  <c r="P16" i="4" s="1"/>
  <c r="O15" i="4"/>
  <c r="O16" i="4" s="1"/>
  <c r="N15" i="4"/>
  <c r="N16" i="4" s="1"/>
  <c r="M15" i="4"/>
  <c r="M16" i="4" s="1"/>
  <c r="K15" i="4"/>
  <c r="K16" i="4" s="1"/>
  <c r="J15" i="4"/>
  <c r="J16" i="4" s="1"/>
  <c r="I15" i="4"/>
  <c r="I16" i="4" s="1"/>
  <c r="H15" i="4"/>
  <c r="H16" i="4" s="1"/>
  <c r="G15" i="4"/>
  <c r="G16" i="4" s="1"/>
  <c r="F15" i="4"/>
  <c r="F16" i="4" s="1"/>
  <c r="E15" i="4"/>
  <c r="E16" i="4" s="1"/>
  <c r="D15" i="4"/>
  <c r="D16" i="4" s="1"/>
  <c r="C15" i="4"/>
  <c r="C16" i="4" s="1"/>
  <c r="B15" i="4"/>
  <c r="B16" i="4" s="1"/>
  <c r="P8" i="4"/>
  <c r="P9" i="4" s="1"/>
  <c r="O8" i="4"/>
  <c r="O9" i="4" s="1"/>
  <c r="N8" i="4"/>
  <c r="N9" i="4" s="1"/>
  <c r="M8" i="4"/>
  <c r="M9" i="4" s="1"/>
  <c r="L8" i="4"/>
  <c r="L9" i="4" s="1"/>
  <c r="K8" i="4"/>
  <c r="K9" i="4" s="1"/>
  <c r="J8" i="4"/>
  <c r="J9" i="4" s="1"/>
  <c r="I8" i="4"/>
  <c r="I9" i="4" s="1"/>
  <c r="H8" i="4"/>
  <c r="H9" i="4" s="1"/>
  <c r="G8" i="4"/>
  <c r="G9" i="4" s="1"/>
  <c r="F8" i="4"/>
  <c r="F9" i="4" s="1"/>
  <c r="E8" i="4"/>
  <c r="E9" i="4" s="1"/>
  <c r="D8" i="4"/>
  <c r="D9" i="4" s="1"/>
  <c r="C8" i="4"/>
  <c r="C9" i="4" s="1"/>
  <c r="B8" i="4"/>
  <c r="P38" i="3"/>
  <c r="P39" i="3" s="1"/>
  <c r="O38" i="3"/>
  <c r="O39" i="3" s="1"/>
  <c r="N38" i="3"/>
  <c r="N39" i="3" s="1"/>
  <c r="M38" i="3"/>
  <c r="M39" i="3" s="1"/>
  <c r="K38" i="3"/>
  <c r="K39" i="3" s="1"/>
  <c r="J38" i="3"/>
  <c r="J39" i="3" s="1"/>
  <c r="I38" i="3"/>
  <c r="I39" i="3" s="1"/>
  <c r="H38" i="3"/>
  <c r="H39" i="3" s="1"/>
  <c r="G38" i="3"/>
  <c r="G39" i="3" s="1"/>
  <c r="F38" i="3"/>
  <c r="F39" i="3" s="1"/>
  <c r="E38" i="3"/>
  <c r="E39" i="3" s="1"/>
  <c r="D38" i="3"/>
  <c r="D39" i="3" s="1"/>
  <c r="C38" i="3"/>
  <c r="C39" i="3" s="1"/>
  <c r="P31" i="3"/>
  <c r="P32" i="3" s="1"/>
  <c r="O31" i="3"/>
  <c r="O32" i="3" s="1"/>
  <c r="N31" i="3"/>
  <c r="N32" i="3" s="1"/>
  <c r="M31" i="3"/>
  <c r="M32" i="3" s="1"/>
  <c r="K31" i="3"/>
  <c r="K32" i="3" s="1"/>
  <c r="J31" i="3"/>
  <c r="J32" i="3" s="1"/>
  <c r="I31" i="3"/>
  <c r="I32" i="3" s="1"/>
  <c r="H31" i="3"/>
  <c r="H32" i="3" s="1"/>
  <c r="G31" i="3"/>
  <c r="G32" i="3" s="1"/>
  <c r="F31" i="3"/>
  <c r="F32" i="3" s="1"/>
  <c r="E31" i="3"/>
  <c r="E32" i="3" s="1"/>
  <c r="D31" i="3"/>
  <c r="D32" i="3" s="1"/>
  <c r="C31" i="3"/>
  <c r="C32" i="3" s="1"/>
  <c r="B31" i="3"/>
  <c r="B32" i="3" s="1"/>
  <c r="K26" i="3"/>
  <c r="J26" i="3"/>
  <c r="I26" i="3"/>
  <c r="H26" i="3"/>
  <c r="G26" i="3"/>
  <c r="F26" i="3"/>
  <c r="E26" i="3"/>
  <c r="D26" i="3"/>
  <c r="C26" i="3"/>
  <c r="B25" i="3"/>
  <c r="B26" i="3" s="1"/>
  <c r="P18" i="3"/>
  <c r="P19" i="3" s="1"/>
  <c r="O18" i="3"/>
  <c r="O19" i="3" s="1"/>
  <c r="N18" i="3"/>
  <c r="N19" i="3" s="1"/>
  <c r="M18" i="3"/>
  <c r="M19" i="3" s="1"/>
  <c r="K18" i="3"/>
  <c r="K19" i="3" s="1"/>
  <c r="J18" i="3"/>
  <c r="J19" i="3" s="1"/>
  <c r="I18" i="3"/>
  <c r="I19" i="3" s="1"/>
  <c r="H18" i="3"/>
  <c r="H19" i="3" s="1"/>
  <c r="G18" i="3"/>
  <c r="G19" i="3" s="1"/>
  <c r="F18" i="3"/>
  <c r="F19" i="3" s="1"/>
  <c r="E18" i="3"/>
  <c r="E19" i="3" s="1"/>
  <c r="D18" i="3"/>
  <c r="D19" i="3" s="1"/>
  <c r="C18" i="3"/>
  <c r="C19" i="3" s="1"/>
  <c r="B18" i="3"/>
  <c r="B19" i="3" s="1"/>
  <c r="P11" i="3"/>
  <c r="P12" i="3" s="1"/>
  <c r="O11" i="3"/>
  <c r="O12" i="3" s="1"/>
  <c r="N11" i="3"/>
  <c r="N12" i="3" s="1"/>
  <c r="M11" i="3"/>
  <c r="M12" i="3" s="1"/>
  <c r="L11" i="3"/>
  <c r="L12" i="3" s="1"/>
  <c r="K11" i="3"/>
  <c r="K12" i="3" s="1"/>
  <c r="J11" i="3"/>
  <c r="J12" i="3" s="1"/>
  <c r="I11" i="3"/>
  <c r="I12" i="3" s="1"/>
  <c r="H11" i="3"/>
  <c r="H12" i="3" s="1"/>
  <c r="G11" i="3"/>
  <c r="G12" i="3" s="1"/>
  <c r="F11" i="3"/>
  <c r="F12" i="3" s="1"/>
  <c r="E11" i="3"/>
  <c r="E12" i="3" s="1"/>
  <c r="D11" i="3"/>
  <c r="D12" i="3" s="1"/>
  <c r="C11" i="3"/>
  <c r="C12" i="3" s="1"/>
  <c r="B11" i="3"/>
  <c r="B12" i="3" s="1"/>
  <c r="B40" i="2"/>
  <c r="P32" i="2"/>
  <c r="P33" i="2" s="1"/>
  <c r="O32" i="2"/>
  <c r="O33" i="2" s="1"/>
  <c r="N32" i="2"/>
  <c r="N33" i="2" s="1"/>
  <c r="M32" i="2"/>
  <c r="M33" i="2" s="1"/>
  <c r="K32" i="2"/>
  <c r="K33" i="2" s="1"/>
  <c r="J32" i="2"/>
  <c r="J33" i="2" s="1"/>
  <c r="I32" i="2"/>
  <c r="I33" i="2" s="1"/>
  <c r="H32" i="2"/>
  <c r="H33" i="2" s="1"/>
  <c r="G32" i="2"/>
  <c r="G33" i="2" s="1"/>
  <c r="F32" i="2"/>
  <c r="F33" i="2" s="1"/>
  <c r="E32" i="2"/>
  <c r="E33" i="2" s="1"/>
  <c r="D32" i="2"/>
  <c r="D33" i="2" s="1"/>
  <c r="C32" i="2"/>
  <c r="C33" i="2" s="1"/>
  <c r="B32" i="2"/>
  <c r="B33" i="2" s="1"/>
  <c r="P25" i="2"/>
  <c r="P26" i="2" s="1"/>
  <c r="O25" i="2"/>
  <c r="O26" i="2" s="1"/>
  <c r="N25" i="2"/>
  <c r="N26" i="2" s="1"/>
  <c r="M25" i="2"/>
  <c r="M26" i="2" s="1"/>
  <c r="K25" i="2"/>
  <c r="K26" i="2" s="1"/>
  <c r="J25" i="2"/>
  <c r="J26" i="2" s="1"/>
  <c r="I25" i="2"/>
  <c r="I26" i="2" s="1"/>
  <c r="H25" i="2"/>
  <c r="H26" i="2" s="1"/>
  <c r="G25" i="2"/>
  <c r="G26" i="2" s="1"/>
  <c r="F25" i="2"/>
  <c r="F26" i="2" s="1"/>
  <c r="E25" i="2"/>
  <c r="E26" i="2" s="1"/>
  <c r="D25" i="2"/>
  <c r="D26" i="2" s="1"/>
  <c r="C25" i="2"/>
  <c r="C26" i="2" s="1"/>
  <c r="B25" i="2"/>
  <c r="B26" i="2" s="1"/>
  <c r="P18" i="2"/>
  <c r="P19" i="2" s="1"/>
  <c r="O18" i="2"/>
  <c r="O19" i="2" s="1"/>
  <c r="N18" i="2"/>
  <c r="N19" i="2" s="1"/>
  <c r="M18" i="2"/>
  <c r="M19" i="2" s="1"/>
  <c r="K18" i="2"/>
  <c r="K19" i="2" s="1"/>
  <c r="J18" i="2"/>
  <c r="J19" i="2" s="1"/>
  <c r="I18" i="2"/>
  <c r="I19" i="2" s="1"/>
  <c r="H18" i="2"/>
  <c r="H19" i="2" s="1"/>
  <c r="G18" i="2"/>
  <c r="G19" i="2" s="1"/>
  <c r="F18" i="2"/>
  <c r="F19" i="2" s="1"/>
  <c r="E18" i="2"/>
  <c r="E19" i="2" s="1"/>
  <c r="D18" i="2"/>
  <c r="D19" i="2" s="1"/>
  <c r="C18" i="2"/>
  <c r="C19" i="2" s="1"/>
  <c r="B18" i="2"/>
  <c r="B19" i="2" s="1"/>
  <c r="P11" i="2"/>
  <c r="P12" i="2" s="1"/>
  <c r="O11" i="2"/>
  <c r="O12" i="2" s="1"/>
  <c r="N11" i="2"/>
  <c r="N12" i="2" s="1"/>
  <c r="M11" i="2"/>
  <c r="M12" i="2" s="1"/>
  <c r="L11" i="2"/>
  <c r="L12" i="2" s="1"/>
  <c r="K11" i="2"/>
  <c r="K12" i="2" s="1"/>
  <c r="J11" i="2"/>
  <c r="J12" i="2" s="1"/>
  <c r="I11" i="2"/>
  <c r="I12" i="2" s="1"/>
  <c r="H11" i="2"/>
  <c r="H12" i="2" s="1"/>
  <c r="G11" i="2"/>
  <c r="G12" i="2" s="1"/>
  <c r="F11" i="2"/>
  <c r="F12" i="2" s="1"/>
  <c r="E11" i="2"/>
  <c r="E12" i="2" s="1"/>
  <c r="D11" i="2"/>
  <c r="D12" i="2" s="1"/>
  <c r="C11" i="2"/>
  <c r="C12" i="2" s="1"/>
  <c r="B11" i="2"/>
  <c r="B12" i="2" s="1"/>
  <c r="N11" i="1"/>
  <c r="O11" i="1"/>
  <c r="P11" i="1"/>
  <c r="M11" i="1"/>
  <c r="L11" i="1"/>
  <c r="E11" i="1"/>
  <c r="F11" i="1"/>
  <c r="G11" i="1"/>
  <c r="H11" i="1"/>
  <c r="I11" i="1"/>
  <c r="J11" i="1"/>
  <c r="K11" i="1"/>
  <c r="D11" i="1"/>
  <c r="C11" i="1"/>
  <c r="B11" i="1"/>
  <c r="L12" i="1" l="1"/>
  <c r="P36" i="1"/>
  <c r="P37" i="1" s="1"/>
  <c r="O36" i="1"/>
  <c r="O37" i="1" s="1"/>
  <c r="N36" i="1"/>
  <c r="N37" i="1" s="1"/>
  <c r="M36" i="1"/>
  <c r="M37" i="1" s="1"/>
  <c r="K36" i="1"/>
  <c r="K37" i="1" s="1"/>
  <c r="J36" i="1"/>
  <c r="J37" i="1" s="1"/>
  <c r="I36" i="1"/>
  <c r="I37" i="1" s="1"/>
  <c r="H36" i="1"/>
  <c r="H37" i="1" s="1"/>
  <c r="G36" i="1"/>
  <c r="G37" i="1" s="1"/>
  <c r="F36" i="1"/>
  <c r="F37" i="1" s="1"/>
  <c r="E36" i="1"/>
  <c r="E37" i="1" s="1"/>
  <c r="D36" i="1"/>
  <c r="D37" i="1" s="1"/>
  <c r="C36" i="1"/>
  <c r="C37" i="1" s="1"/>
  <c r="B36" i="1"/>
  <c r="B37" i="1" s="1"/>
  <c r="P32" i="1"/>
  <c r="P33" i="1" s="1"/>
  <c r="O32" i="1"/>
  <c r="O33" i="1" s="1"/>
  <c r="N32" i="1"/>
  <c r="N33" i="1" s="1"/>
  <c r="M32" i="1"/>
  <c r="M33" i="1" s="1"/>
  <c r="K32" i="1"/>
  <c r="K33" i="1" s="1"/>
  <c r="J32" i="1"/>
  <c r="J33" i="1" s="1"/>
  <c r="I32" i="1"/>
  <c r="I33" i="1" s="1"/>
  <c r="H32" i="1"/>
  <c r="H33" i="1" s="1"/>
  <c r="G32" i="1"/>
  <c r="G33" i="1" s="1"/>
  <c r="F32" i="1"/>
  <c r="F33" i="1" s="1"/>
  <c r="E32" i="1"/>
  <c r="E33" i="1" s="1"/>
  <c r="D32" i="1"/>
  <c r="D33" i="1" s="1"/>
  <c r="C32" i="1"/>
  <c r="C33" i="1" s="1"/>
  <c r="B32" i="1"/>
  <c r="B33" i="1" s="1"/>
  <c r="P25" i="1"/>
  <c r="P26" i="1" s="1"/>
  <c r="O25" i="1"/>
  <c r="O26" i="1" s="1"/>
  <c r="N25" i="1"/>
  <c r="N26" i="1" s="1"/>
  <c r="M25" i="1"/>
  <c r="M26" i="1" s="1"/>
  <c r="K25" i="1"/>
  <c r="K26" i="1" s="1"/>
  <c r="J25" i="1"/>
  <c r="J26" i="1" s="1"/>
  <c r="I25" i="1"/>
  <c r="I26" i="1" s="1"/>
  <c r="H25" i="1"/>
  <c r="H26" i="1" s="1"/>
  <c r="G25" i="1"/>
  <c r="G26" i="1" s="1"/>
  <c r="F25" i="1"/>
  <c r="F26" i="1" s="1"/>
  <c r="E25" i="1"/>
  <c r="E26" i="1" s="1"/>
  <c r="D25" i="1"/>
  <c r="D26" i="1" s="1"/>
  <c r="C25" i="1"/>
  <c r="C26" i="1" s="1"/>
  <c r="B25" i="1"/>
  <c r="B26" i="1" s="1"/>
  <c r="P18" i="1"/>
  <c r="P19" i="1" s="1"/>
  <c r="O18" i="1"/>
  <c r="O19" i="1" s="1"/>
  <c r="N18" i="1"/>
  <c r="N19" i="1" s="1"/>
  <c r="M18" i="1"/>
  <c r="M19" i="1" s="1"/>
  <c r="K18" i="1"/>
  <c r="K19" i="1" s="1"/>
  <c r="J18" i="1"/>
  <c r="J19" i="1" s="1"/>
  <c r="I18" i="1"/>
  <c r="I19" i="1" s="1"/>
  <c r="H18" i="1"/>
  <c r="H19" i="1" s="1"/>
  <c r="G18" i="1"/>
  <c r="G19" i="1" s="1"/>
  <c r="F18" i="1"/>
  <c r="F19" i="1" s="1"/>
  <c r="E18" i="1"/>
  <c r="E19" i="1" s="1"/>
  <c r="D18" i="1"/>
  <c r="D19" i="1" s="1"/>
  <c r="C18" i="1"/>
  <c r="C19" i="1" s="1"/>
  <c r="B18" i="1"/>
  <c r="B19" i="1" s="1"/>
  <c r="P12" i="1"/>
  <c r="O12" i="1"/>
  <c r="N12" i="1"/>
  <c r="M12" i="1"/>
  <c r="K12" i="1"/>
  <c r="J12" i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<sst xmlns="http://schemas.openxmlformats.org/spreadsheetml/2006/main" count="404" uniqueCount="37">
  <si>
    <t xml:space="preserve">  Buy &amp; Sell Rates for USD and AUD</t>
  </si>
  <si>
    <t xml:space="preserve">              USD</t>
  </si>
  <si>
    <t xml:space="preserve">            AUD</t>
  </si>
  <si>
    <t>DATE</t>
  </si>
  <si>
    <t>AUD</t>
  </si>
  <si>
    <t>DM</t>
  </si>
  <si>
    <t>EUR</t>
  </si>
  <si>
    <t>KRW</t>
  </si>
  <si>
    <t>NZD</t>
  </si>
  <si>
    <t>SDR</t>
  </si>
  <si>
    <t>SGD</t>
  </si>
  <si>
    <t>STG</t>
  </si>
  <si>
    <t>USD</t>
  </si>
  <si>
    <t>YEN</t>
  </si>
  <si>
    <t xml:space="preserve">      Buy</t>
  </si>
  <si>
    <t xml:space="preserve">     Sell</t>
  </si>
  <si>
    <t>Buy</t>
  </si>
  <si>
    <t>Sell</t>
  </si>
  <si>
    <t>Weekly Total</t>
  </si>
  <si>
    <t>Weekly Ave.</t>
  </si>
  <si>
    <t>MONTHLY EXCHANGE RATE SUMMARY</t>
  </si>
  <si>
    <t>TOTAL</t>
  </si>
  <si>
    <t>AVE/MONTH</t>
  </si>
  <si>
    <t>SI EQUIV.</t>
  </si>
  <si>
    <t>CNY</t>
  </si>
  <si>
    <t>CBSI DAILY SBD MIDRATES FOR JANUARY 2016</t>
  </si>
  <si>
    <t>CBSI DAILY SBD MIDRATES FOR FEBRUARY 2016</t>
  </si>
  <si>
    <t>CBSI DAILY SBD MIDRATES FOR MARCH 2016</t>
  </si>
  <si>
    <t>CBSI DAILY SBD MIDRATES FOR APRIL 2016</t>
  </si>
  <si>
    <t>CBSI DAILY SBD MIDRATES FOR MAY 2016</t>
  </si>
  <si>
    <t>CBSI DAILY SBD MIDRATES FOR JUNE 2016</t>
  </si>
  <si>
    <t>CBSI DAILY SBD MIDRATES FOR JULY 2016</t>
  </si>
  <si>
    <t>CBSI DAILY SBD MIDRATES FOR AUGUST 2016</t>
  </si>
  <si>
    <t>CBSI DAILY SBD MIDRATES FOR SEPTEMBER 2016</t>
  </si>
  <si>
    <t>CBSI DAILY SBD MIDRATES FOR OCTOBER 2016</t>
  </si>
  <si>
    <t>CBSI DAILY SBD MIDRATES FOR NOVEMBER 2016</t>
  </si>
  <si>
    <t>CBSI DAILY SBD MIDRATES FOR DECEMBER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</si>
</sst>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9]dd\-mmm\-yy;@"/>
    <numFmt numFmtId="165" formatCode="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Footlight MT Light"/>
      <family val="1"/>
    </font>
    <font>
      <sz val="11"/>
      <color theme="5"/>
      <name val="Footlight MT Light"/>
      <family val="1"/>
    </font>
    <font>
      <sz val="9"/>
      <color theme="1"/>
      <name val="Footlight MT Light"/>
      <family val="1"/>
    </font>
    <font>
      <sz val="10"/>
      <color theme="1"/>
      <name val="Footlight MT Light"/>
      <family val="1"/>
    </font>
    <font>
      <b/>
      <sz val="11"/>
      <color theme="1"/>
      <name val="Cambria"/>
      <family val="1"/>
      <scheme val="major"/>
    </font>
    <font>
      <b/>
      <sz val="11"/>
      <color rgb="FFFF0000"/>
      <name val="Cambria"/>
      <family val="1"/>
      <scheme val="major"/>
    </font>
    <font>
      <sz val="9"/>
      <color rgb="FFFF0000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9"/>
      <color theme="9" tint="-0.249977111117893"/>
      <name val="Cambria"/>
      <family val="1"/>
      <scheme val="major"/>
    </font>
    <font>
      <b/>
      <u/>
      <sz val="18"/>
      <color theme="9" tint="-0.249977111117893"/>
      <name val="Corbel"/>
      <family val="2"/>
    </font>
    <font>
      <b/>
      <sz val="9"/>
      <name val="Cambria"/>
      <family val="1"/>
      <scheme val="major"/>
    </font>
    <font>
      <b/>
      <sz val="9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7" fillId="2" borderId="2" xfId="0" applyFont="1" applyFill="1" applyBorder="1"/>
    <xf numFmtId="0" fontId="7" fillId="2" borderId="3" xfId="0" applyFont="1" applyFill="1" applyBorder="1"/>
    <xf numFmtId="0" fontId="8" fillId="2" borderId="1" xfId="0" applyFont="1" applyFill="1" applyBorder="1" applyAlignment="1"/>
    <xf numFmtId="0" fontId="8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10" fillId="0" borderId="16" xfId="0" applyNumberFormat="1" applyFont="1" applyFill="1" applyBorder="1" applyAlignment="1">
      <alignment horizontal="center"/>
    </xf>
    <xf numFmtId="165" fontId="10" fillId="0" borderId="17" xfId="0" applyNumberFormat="1" applyFont="1" applyFill="1" applyBorder="1" applyAlignment="1">
      <alignment horizontal="center"/>
    </xf>
    <xf numFmtId="165" fontId="10" fillId="0" borderId="15" xfId="0" applyNumberFormat="1" applyFont="1" applyFill="1" applyBorder="1" applyAlignment="1">
      <alignment horizontal="center"/>
    </xf>
    <xf numFmtId="165" fontId="10" fillId="2" borderId="15" xfId="0" applyNumberFormat="1" applyFont="1" applyFill="1" applyBorder="1" applyAlignment="1">
      <alignment horizontal="center"/>
    </xf>
    <xf numFmtId="165" fontId="10" fillId="2" borderId="16" xfId="0" applyNumberFormat="1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164" fontId="3" fillId="3" borderId="14" xfId="0" applyNumberFormat="1" applyFont="1" applyFill="1" applyBorder="1" applyAlignment="1">
      <alignment horizontal="center"/>
    </xf>
    <xf numFmtId="164" fontId="3" fillId="3" borderId="15" xfId="0" applyNumberFormat="1" applyFont="1" applyFill="1" applyBorder="1" applyAlignment="1">
      <alignment horizontal="center"/>
    </xf>
    <xf numFmtId="164" fontId="11" fillId="3" borderId="14" xfId="0" applyNumberFormat="1" applyFont="1" applyFill="1" applyBorder="1" applyAlignment="1">
      <alignment horizontal="center"/>
    </xf>
    <xf numFmtId="165" fontId="11" fillId="4" borderId="13" xfId="0" applyNumberFormat="1" applyFont="1" applyFill="1" applyBorder="1" applyAlignment="1">
      <alignment horizontal="center"/>
    </xf>
    <xf numFmtId="165" fontId="11" fillId="4" borderId="0" xfId="0" applyNumberFormat="1" applyFont="1" applyFill="1" applyBorder="1" applyAlignment="1">
      <alignment horizontal="center"/>
    </xf>
    <xf numFmtId="165" fontId="11" fillId="4" borderId="14" xfId="0" applyNumberFormat="1" applyFont="1" applyFill="1" applyBorder="1" applyAlignment="1">
      <alignment horizontal="center"/>
    </xf>
    <xf numFmtId="165" fontId="11" fillId="2" borderId="14" xfId="0" applyNumberFormat="1" applyFont="1" applyFill="1" applyBorder="1" applyAlignment="1">
      <alignment horizontal="center"/>
    </xf>
    <xf numFmtId="165" fontId="11" fillId="2" borderId="13" xfId="0" applyNumberFormat="1" applyFont="1" applyFill="1" applyBorder="1" applyAlignment="1">
      <alignment horizontal="center"/>
    </xf>
    <xf numFmtId="164" fontId="11" fillId="3" borderId="15" xfId="0" applyNumberFormat="1" applyFont="1" applyFill="1" applyBorder="1" applyAlignment="1">
      <alignment horizontal="center"/>
    </xf>
    <xf numFmtId="165" fontId="11" fillId="4" borderId="16" xfId="0" applyNumberFormat="1" applyFont="1" applyFill="1" applyBorder="1" applyAlignment="1">
      <alignment horizontal="center"/>
    </xf>
    <xf numFmtId="165" fontId="11" fillId="4" borderId="15" xfId="0" applyNumberFormat="1" applyFont="1" applyFill="1" applyBorder="1" applyAlignment="1">
      <alignment horizontal="center"/>
    </xf>
    <xf numFmtId="165" fontId="11" fillId="4" borderId="18" xfId="0" applyNumberFormat="1" applyFont="1" applyFill="1" applyBorder="1" applyAlignment="1">
      <alignment horizontal="center"/>
    </xf>
    <xf numFmtId="165" fontId="11" fillId="2" borderId="15" xfId="0" applyNumberFormat="1" applyFont="1" applyFill="1" applyBorder="1" applyAlignment="1">
      <alignment horizontal="center"/>
    </xf>
    <xf numFmtId="164" fontId="10" fillId="3" borderId="14" xfId="0" applyNumberFormat="1" applyFont="1" applyFill="1" applyBorder="1" applyAlignment="1">
      <alignment horizontal="center"/>
    </xf>
    <xf numFmtId="165" fontId="10" fillId="0" borderId="13" xfId="0" applyNumberFormat="1" applyFont="1" applyBorder="1" applyAlignment="1">
      <alignment horizontal="center"/>
    </xf>
    <xf numFmtId="165" fontId="10" fillId="0" borderId="0" xfId="0" applyNumberFormat="1" applyFont="1" applyBorder="1" applyAlignment="1">
      <alignment horizontal="center"/>
    </xf>
    <xf numFmtId="165" fontId="10" fillId="0" borderId="14" xfId="0" applyNumberFormat="1" applyFont="1" applyBorder="1" applyAlignment="1">
      <alignment horizontal="center"/>
    </xf>
    <xf numFmtId="165" fontId="10" fillId="2" borderId="14" xfId="0" applyNumberFormat="1" applyFont="1" applyFill="1" applyBorder="1" applyAlignment="1">
      <alignment horizontal="center"/>
    </xf>
    <xf numFmtId="165" fontId="10" fillId="2" borderId="13" xfId="0" applyNumberFormat="1" applyFont="1" applyFill="1" applyBorder="1" applyAlignment="1">
      <alignment horizontal="center"/>
    </xf>
    <xf numFmtId="164" fontId="10" fillId="3" borderId="15" xfId="0" applyNumberFormat="1" applyFont="1" applyFill="1" applyBorder="1" applyAlignment="1">
      <alignment horizontal="center"/>
    </xf>
    <xf numFmtId="165" fontId="10" fillId="0" borderId="16" xfId="0" applyNumberFormat="1" applyFont="1" applyBorder="1" applyAlignment="1">
      <alignment horizontal="center"/>
    </xf>
    <xf numFmtId="165" fontId="10" fillId="0" borderId="17" xfId="0" applyNumberFormat="1" applyFont="1" applyBorder="1" applyAlignment="1">
      <alignment horizontal="center"/>
    </xf>
    <xf numFmtId="165" fontId="10" fillId="0" borderId="15" xfId="0" applyNumberFormat="1" applyFont="1" applyBorder="1" applyAlignment="1">
      <alignment horizontal="center"/>
    </xf>
    <xf numFmtId="165" fontId="11" fillId="4" borderId="19" xfId="0" applyNumberFormat="1" applyFont="1" applyFill="1" applyBorder="1" applyAlignment="1">
      <alignment horizontal="center"/>
    </xf>
    <xf numFmtId="165" fontId="11" fillId="2" borderId="16" xfId="0" applyNumberFormat="1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0" borderId="0" xfId="0" applyFont="1"/>
    <xf numFmtId="165" fontId="12" fillId="0" borderId="0" xfId="0" applyNumberFormat="1" applyFont="1" applyBorder="1" applyAlignment="1">
      <alignment horizontal="center"/>
    </xf>
    <xf numFmtId="165" fontId="12" fillId="0" borderId="14" xfId="0" applyNumberFormat="1" applyFont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165" fontId="10" fillId="0" borderId="10" xfId="0" applyNumberFormat="1" applyFont="1" applyBorder="1" applyAlignment="1">
      <alignment horizontal="center"/>
    </xf>
    <xf numFmtId="165" fontId="10" fillId="0" borderId="11" xfId="0" applyNumberFormat="1" applyFont="1" applyBorder="1" applyAlignment="1">
      <alignment horizontal="center"/>
    </xf>
    <xf numFmtId="165" fontId="10" fillId="0" borderId="9" xfId="0" applyNumberFormat="1" applyFont="1" applyBorder="1" applyAlignment="1">
      <alignment horizontal="center"/>
    </xf>
    <xf numFmtId="165" fontId="10" fillId="2" borderId="9" xfId="0" applyNumberFormat="1" applyFont="1" applyFill="1" applyBorder="1" applyAlignment="1">
      <alignment horizontal="center"/>
    </xf>
    <xf numFmtId="165" fontId="10" fillId="2" borderId="10" xfId="0" applyNumberFormat="1" applyFont="1" applyFill="1" applyBorder="1" applyAlignment="1">
      <alignment horizontal="center"/>
    </xf>
    <xf numFmtId="0" fontId="10" fillId="3" borderId="14" xfId="0" applyFont="1" applyFill="1" applyBorder="1" applyAlignment="1">
      <alignment horizontal="left"/>
    </xf>
    <xf numFmtId="165" fontId="10" fillId="4" borderId="13" xfId="0" applyNumberFormat="1" applyFont="1" applyFill="1" applyBorder="1" applyAlignment="1">
      <alignment horizontal="center"/>
    </xf>
    <xf numFmtId="165" fontId="10" fillId="4" borderId="14" xfId="0" applyNumberFormat="1" applyFont="1" applyFill="1" applyBorder="1" applyAlignment="1">
      <alignment horizontal="center"/>
    </xf>
    <xf numFmtId="165" fontId="10" fillId="4" borderId="19" xfId="0" applyNumberFormat="1" applyFont="1" applyFill="1" applyBorder="1" applyAlignment="1">
      <alignment horizontal="center"/>
    </xf>
    <xf numFmtId="165" fontId="10" fillId="4" borderId="10" xfId="0" applyNumberFormat="1" applyFont="1" applyFill="1" applyBorder="1" applyAlignment="1">
      <alignment horizontal="center"/>
    </xf>
    <xf numFmtId="165" fontId="10" fillId="4" borderId="11" xfId="0" applyNumberFormat="1" applyFont="1" applyFill="1" applyBorder="1" applyAlignment="1">
      <alignment horizontal="center"/>
    </xf>
    <xf numFmtId="165" fontId="10" fillId="4" borderId="9" xfId="0" applyNumberFormat="1" applyFont="1" applyFill="1" applyBorder="1" applyAlignment="1">
      <alignment horizontal="center"/>
    </xf>
    <xf numFmtId="165" fontId="11" fillId="2" borderId="9" xfId="0" applyNumberFormat="1" applyFont="1" applyFill="1" applyBorder="1" applyAlignment="1">
      <alignment horizontal="center"/>
    </xf>
    <xf numFmtId="165" fontId="11" fillId="2" borderId="10" xfId="0" applyNumberFormat="1" applyFont="1" applyFill="1" applyBorder="1" applyAlignment="1">
      <alignment horizontal="center"/>
    </xf>
    <xf numFmtId="165" fontId="10" fillId="0" borderId="13" xfId="0" applyNumberFormat="1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165" fontId="10" fillId="0" borderId="14" xfId="0" applyNumberFormat="1" applyFont="1" applyFill="1" applyBorder="1" applyAlignment="1">
      <alignment horizontal="center"/>
    </xf>
    <xf numFmtId="0" fontId="13" fillId="0" borderId="0" xfId="0" applyFont="1"/>
    <xf numFmtId="165" fontId="14" fillId="4" borderId="16" xfId="0" applyNumberFormat="1" applyFont="1" applyFill="1" applyBorder="1" applyAlignment="1">
      <alignment horizontal="center"/>
    </xf>
    <xf numFmtId="165" fontId="14" fillId="2" borderId="15" xfId="0" applyNumberFormat="1" applyFont="1" applyFill="1" applyBorder="1" applyAlignment="1">
      <alignment horizontal="center"/>
    </xf>
    <xf numFmtId="164" fontId="10" fillId="3" borderId="5" xfId="0" applyNumberFormat="1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165" fontId="14" fillId="4" borderId="17" xfId="0" applyNumberFormat="1" applyFont="1" applyFill="1" applyBorder="1" applyAlignment="1">
      <alignment horizontal="center"/>
    </xf>
    <xf numFmtId="165" fontId="10" fillId="4" borderId="0" xfId="0" applyNumberFormat="1" applyFont="1" applyFill="1" applyBorder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4" fillId="4" borderId="15" xfId="0" applyNumberFormat="1" applyFont="1" applyFill="1" applyBorder="1" applyAlignment="1">
      <alignment horizontal="center"/>
    </xf>
    <xf numFmtId="165" fontId="11" fillId="2" borderId="18" xfId="0" applyNumberFormat="1" applyFont="1" applyFill="1" applyBorder="1" applyAlignment="1">
      <alignment horizontal="center"/>
    </xf>
    <xf numFmtId="165" fontId="11" fillId="4" borderId="20" xfId="0" applyNumberFormat="1" applyFont="1" applyFill="1" applyBorder="1" applyAlignment="1">
      <alignment horizontal="center"/>
    </xf>
    <xf numFmtId="165" fontId="11" fillId="4" borderId="17" xfId="0" applyNumberFormat="1" applyFont="1" applyFill="1" applyBorder="1" applyAlignment="1">
      <alignment horizontal="center"/>
    </xf>
    <xf numFmtId="164" fontId="14" fillId="3" borderId="14" xfId="0" applyNumberFormat="1" applyFont="1" applyFill="1" applyBorder="1" applyAlignment="1">
      <alignment horizontal="center"/>
    </xf>
    <xf numFmtId="165" fontId="14" fillId="4" borderId="13" xfId="0" applyNumberFormat="1" applyFont="1" applyFill="1" applyBorder="1" applyAlignment="1">
      <alignment horizontal="center"/>
    </xf>
    <xf numFmtId="165" fontId="14" fillId="2" borderId="14" xfId="0" applyNumberFormat="1" applyFont="1" applyFill="1" applyBorder="1" applyAlignment="1">
      <alignment horizontal="center"/>
    </xf>
    <xf numFmtId="164" fontId="14" fillId="3" borderId="15" xfId="0" applyNumberFormat="1" applyFont="1" applyFill="1" applyBorder="1" applyAlignment="1">
      <alignment horizontal="center"/>
    </xf>
    <xf numFmtId="165" fontId="14" fillId="4" borderId="14" xfId="0" applyNumberFormat="1" applyFont="1" applyFill="1" applyBorder="1" applyAlignment="1">
      <alignment horizontal="center"/>
    </xf>
    <xf numFmtId="165" fontId="14" fillId="4" borderId="19" xfId="0" applyNumberFormat="1" applyFont="1" applyFill="1" applyBorder="1" applyAlignment="1">
      <alignment horizontal="center"/>
    </xf>
    <xf numFmtId="165" fontId="14" fillId="4" borderId="18" xfId="0" applyNumberFormat="1" applyFont="1" applyFill="1" applyBorder="1" applyAlignment="1">
      <alignment horizontal="center"/>
    </xf>
    <xf numFmtId="165" fontId="14" fillId="2" borderId="16" xfId="0" applyNumberFormat="1" applyFont="1" applyFill="1" applyBorder="1" applyAlignment="1">
      <alignment horizontal="center"/>
    </xf>
    <xf numFmtId="165" fontId="14" fillId="2" borderId="13" xfId="0" applyNumberFormat="1" applyFont="1" applyFill="1" applyBorder="1" applyAlignment="1">
      <alignment horizontal="center"/>
    </xf>
    <xf numFmtId="164" fontId="10" fillId="3" borderId="21" xfId="0" applyNumberFormat="1" applyFont="1" applyFill="1" applyBorder="1" applyAlignment="1">
      <alignment horizontal="center"/>
    </xf>
    <xf numFmtId="165" fontId="10" fillId="0" borderId="22" xfId="0" applyNumberFormat="1" applyFont="1" applyBorder="1" applyAlignment="1">
      <alignment horizontal="center"/>
    </xf>
    <xf numFmtId="165" fontId="10" fillId="0" borderId="23" xfId="0" applyNumberFormat="1" applyFont="1" applyBorder="1" applyAlignment="1">
      <alignment horizontal="center"/>
    </xf>
    <xf numFmtId="165" fontId="10" fillId="0" borderId="21" xfId="0" applyNumberFormat="1" applyFont="1" applyBorder="1" applyAlignment="1">
      <alignment horizontal="center"/>
    </xf>
    <xf numFmtId="165" fontId="10" fillId="2" borderId="21" xfId="0" applyNumberFormat="1" applyFont="1" applyFill="1" applyBorder="1" applyAlignment="1">
      <alignment horizontal="center"/>
    </xf>
    <xf numFmtId="165" fontId="10" fillId="2" borderId="22" xfId="0" applyNumberFormat="1" applyFont="1" applyFill="1" applyBorder="1" applyAlignment="1">
      <alignment horizontal="center"/>
    </xf>
    <xf numFmtId="165" fontId="11" fillId="4" borderId="5" xfId="0" applyNumberFormat="1" applyFont="1" applyFill="1" applyBorder="1" applyAlignment="1">
      <alignment horizontal="center"/>
    </xf>
    <xf numFmtId="164" fontId="10" fillId="3" borderId="2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opLeftCell="A3" zoomScaleNormal="100" workbookViewId="0">
      <selection activeCell="U19" sqref="U19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2" width="10.85546875" customWidth="1"/>
    <col min="13" max="13" width="10.42578125" customWidth="1"/>
    <col min="14" max="14" width="10.28515625" customWidth="1"/>
    <col min="15" max="16" width="10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4" thickBot="1" x14ac:dyDescent="0.4">
      <c r="A2" s="1"/>
      <c r="B2" s="1"/>
      <c r="C2" s="73" t="s">
        <v>25</v>
      </c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</row>
    <row r="3" spans="1:16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1" t="s">
        <v>0</v>
      </c>
      <c r="N3" s="12"/>
      <c r="O3" s="12"/>
      <c r="P3" s="13"/>
    </row>
    <row r="4" spans="1:16" ht="15.75" thickBot="1" x14ac:dyDescent="0.3">
      <c r="A4" s="19"/>
      <c r="B4" s="4"/>
      <c r="C4" s="5"/>
      <c r="D4" s="6"/>
      <c r="E4" s="4"/>
      <c r="F4" s="6"/>
      <c r="G4" s="4"/>
      <c r="H4" s="6"/>
      <c r="I4" s="4"/>
      <c r="J4" s="4"/>
      <c r="K4" s="6"/>
      <c r="L4" s="4"/>
      <c r="M4" s="14" t="s">
        <v>1</v>
      </c>
      <c r="N4" s="15"/>
      <c r="O4" s="14" t="s">
        <v>2</v>
      </c>
      <c r="P4" s="16"/>
    </row>
    <row r="5" spans="1:16" ht="15.75" thickBot="1" x14ac:dyDescent="0.3">
      <c r="A5" s="77" t="s">
        <v>3</v>
      </c>
      <c r="B5" s="78" t="s">
        <v>4</v>
      </c>
      <c r="C5" s="79" t="s">
        <v>5</v>
      </c>
      <c r="D5" s="80" t="s">
        <v>6</v>
      </c>
      <c r="E5" s="78" t="s">
        <v>7</v>
      </c>
      <c r="F5" s="80" t="s">
        <v>8</v>
      </c>
      <c r="G5" s="78" t="s">
        <v>9</v>
      </c>
      <c r="H5" s="80" t="s">
        <v>10</v>
      </c>
      <c r="I5" s="78" t="s">
        <v>11</v>
      </c>
      <c r="J5" s="78" t="s">
        <v>13</v>
      </c>
      <c r="K5" s="80" t="s">
        <v>12</v>
      </c>
      <c r="L5" s="78" t="s">
        <v>24</v>
      </c>
      <c r="M5" s="81" t="s">
        <v>14</v>
      </c>
      <c r="N5" s="82" t="s">
        <v>15</v>
      </c>
      <c r="O5" s="81" t="s">
        <v>16</v>
      </c>
      <c r="P5" s="82" t="s">
        <v>17</v>
      </c>
    </row>
    <row r="6" spans="1:16" x14ac:dyDescent="0.25">
      <c r="A6" s="76">
        <v>42373</v>
      </c>
      <c r="B6" s="70">
        <v>0.17066000000000001</v>
      </c>
      <c r="C6" s="70">
        <v>0.22391</v>
      </c>
      <c r="D6" s="71">
        <v>0.11448</v>
      </c>
      <c r="E6" s="72">
        <v>146.26244</v>
      </c>
      <c r="F6" s="71">
        <v>0.18192</v>
      </c>
      <c r="G6" s="72">
        <v>8.9849999999999999E-2</v>
      </c>
      <c r="H6" s="71">
        <v>0.17607999999999999</v>
      </c>
      <c r="I6" s="72">
        <v>8.4239999999999995E-2</v>
      </c>
      <c r="J6" s="72">
        <v>14.9733</v>
      </c>
      <c r="K6" s="71">
        <v>0.1245</v>
      </c>
      <c r="L6" s="72">
        <v>0.80818999999999996</v>
      </c>
      <c r="M6" s="43">
        <v>0.12570000000000001</v>
      </c>
      <c r="N6" s="44">
        <v>0.12330000000000001</v>
      </c>
      <c r="O6" s="43">
        <v>0.17155999999999999</v>
      </c>
      <c r="P6" s="44">
        <v>0.16975999999999999</v>
      </c>
    </row>
    <row r="7" spans="1:16" x14ac:dyDescent="0.25">
      <c r="A7" s="39">
        <v>42374</v>
      </c>
      <c r="B7" s="70">
        <v>0.17230000000000001</v>
      </c>
      <c r="C7" s="70">
        <v>0.22411</v>
      </c>
      <c r="D7" s="71">
        <v>0.11458</v>
      </c>
      <c r="E7" s="72">
        <v>147.23211000000001</v>
      </c>
      <c r="F7" s="71">
        <v>0.18310000000000001</v>
      </c>
      <c r="G7" s="72">
        <v>8.9580000000000007E-2</v>
      </c>
      <c r="H7" s="71">
        <v>0.17684</v>
      </c>
      <c r="I7" s="72">
        <v>8.4400000000000003E-2</v>
      </c>
      <c r="J7" s="72">
        <v>14.855560000000001</v>
      </c>
      <c r="K7" s="71">
        <v>0.12429999999999999</v>
      </c>
      <c r="L7" s="72">
        <v>0.81115000000000004</v>
      </c>
      <c r="M7" s="43">
        <v>0.1255</v>
      </c>
      <c r="N7" s="44">
        <v>0.1231</v>
      </c>
      <c r="O7" s="43">
        <v>0.17319999999999999</v>
      </c>
      <c r="P7" s="44">
        <v>0.1714</v>
      </c>
    </row>
    <row r="8" spans="1:16" x14ac:dyDescent="0.25">
      <c r="A8" s="39">
        <v>42375</v>
      </c>
      <c r="B8" s="70">
        <v>0.17282</v>
      </c>
      <c r="C8" s="70">
        <v>0.22500000000000001</v>
      </c>
      <c r="D8" s="71">
        <v>0.11504</v>
      </c>
      <c r="E8" s="72">
        <v>147.13816</v>
      </c>
      <c r="F8" s="71">
        <v>0.18429000000000001</v>
      </c>
      <c r="G8" s="72">
        <v>8.974E-2</v>
      </c>
      <c r="H8" s="71">
        <v>0.17655999999999999</v>
      </c>
      <c r="I8" s="72">
        <v>8.4370000000000001E-2</v>
      </c>
      <c r="J8" s="72">
        <v>14.759589999999999</v>
      </c>
      <c r="K8" s="71">
        <v>0.12379999999999999</v>
      </c>
      <c r="L8" s="72">
        <v>0.81200000000000006</v>
      </c>
      <c r="M8" s="43">
        <v>0.125</v>
      </c>
      <c r="N8" s="44">
        <v>0.1226</v>
      </c>
      <c r="O8" s="43">
        <v>0.17372000000000001</v>
      </c>
      <c r="P8" s="44">
        <v>0.17191999999999999</v>
      </c>
    </row>
    <row r="9" spans="1:16" x14ac:dyDescent="0.25">
      <c r="A9" s="39">
        <v>42376</v>
      </c>
      <c r="B9" s="70">
        <v>0.17385</v>
      </c>
      <c r="C9" s="70">
        <v>0.22442000000000001</v>
      </c>
      <c r="D9" s="71">
        <v>0.11475</v>
      </c>
      <c r="E9" s="72">
        <v>147.42043000000001</v>
      </c>
      <c r="F9" s="71">
        <v>0.18507000000000001</v>
      </c>
      <c r="G9" s="72">
        <v>8.9450000000000002E-2</v>
      </c>
      <c r="H9" s="71">
        <v>0.17685999999999999</v>
      </c>
      <c r="I9" s="72">
        <v>8.4250000000000005E-2</v>
      </c>
      <c r="J9" s="72">
        <v>14.677809999999999</v>
      </c>
      <c r="K9" s="71">
        <v>0.1234</v>
      </c>
      <c r="L9" s="72">
        <v>0.80794999999999995</v>
      </c>
      <c r="M9" s="43">
        <v>0.1246</v>
      </c>
      <c r="N9" s="44">
        <v>0.1222</v>
      </c>
      <c r="O9" s="43">
        <v>0.17474999999999999</v>
      </c>
      <c r="P9" s="44">
        <v>0.17294999999999999</v>
      </c>
    </row>
    <row r="10" spans="1:16" ht="15.75" thickBot="1" x14ac:dyDescent="0.3">
      <c r="A10" s="45">
        <v>42377</v>
      </c>
      <c r="B10" s="20">
        <v>0.17483000000000001</v>
      </c>
      <c r="C10" s="20">
        <v>0.22158</v>
      </c>
      <c r="D10" s="21">
        <v>0.11329</v>
      </c>
      <c r="E10" s="22">
        <v>147.29442</v>
      </c>
      <c r="F10" s="21">
        <v>0.18540000000000001</v>
      </c>
      <c r="G10" s="22">
        <v>8.8779999999999998E-2</v>
      </c>
      <c r="H10" s="21">
        <v>0.1764</v>
      </c>
      <c r="I10" s="22">
        <v>8.4279999999999994E-2</v>
      </c>
      <c r="J10" s="22">
        <v>14.50881</v>
      </c>
      <c r="K10" s="21">
        <v>0.1229</v>
      </c>
      <c r="L10" s="22">
        <v>0.80957999999999997</v>
      </c>
      <c r="M10" s="23">
        <v>0.1241</v>
      </c>
      <c r="N10" s="24">
        <v>0.1217</v>
      </c>
      <c r="O10" s="23">
        <v>0.17573</v>
      </c>
      <c r="P10" s="24">
        <v>0.17393</v>
      </c>
    </row>
    <row r="11" spans="1:16" ht="15.75" thickTop="1" x14ac:dyDescent="0.25">
      <c r="A11" s="28" t="s">
        <v>18</v>
      </c>
      <c r="B11" s="29">
        <f>SUM(B6:B10)</f>
        <v>0.86446000000000001</v>
      </c>
      <c r="C11" s="29">
        <f>SUM(C6:C10)</f>
        <v>1.1190199999999999</v>
      </c>
      <c r="D11" s="29">
        <f>SUM(D6:D10)</f>
        <v>0.57213999999999998</v>
      </c>
      <c r="E11" s="29">
        <f t="shared" ref="E11:K11" si="0">SUM(E6:E10)</f>
        <v>735.34755999999993</v>
      </c>
      <c r="F11" s="29">
        <f t="shared" si="0"/>
        <v>0.91978000000000004</v>
      </c>
      <c r="G11" s="29">
        <f t="shared" si="0"/>
        <v>0.44740000000000002</v>
      </c>
      <c r="H11" s="29">
        <f t="shared" si="0"/>
        <v>0.88273999999999997</v>
      </c>
      <c r="I11" s="29">
        <f t="shared" si="0"/>
        <v>0.42154000000000003</v>
      </c>
      <c r="J11" s="29">
        <f t="shared" si="0"/>
        <v>73.775069999999999</v>
      </c>
      <c r="K11" s="29">
        <f t="shared" si="0"/>
        <v>0.61890000000000001</v>
      </c>
      <c r="L11" s="29">
        <f>SUM(L6:L10)</f>
        <v>4.04887</v>
      </c>
      <c r="M11" s="32">
        <f>SUM(M6:M10)</f>
        <v>0.62490000000000001</v>
      </c>
      <c r="N11" s="32">
        <f t="shared" ref="N11:P11" si="1">SUM(N6:N10)</f>
        <v>0.6129</v>
      </c>
      <c r="O11" s="32">
        <f t="shared" si="1"/>
        <v>0.86895999999999995</v>
      </c>
      <c r="P11" s="32">
        <f t="shared" si="1"/>
        <v>0.85995999999999995</v>
      </c>
    </row>
    <row r="12" spans="1:16" ht="15.75" thickBot="1" x14ac:dyDescent="0.3">
      <c r="A12" s="34" t="s">
        <v>19</v>
      </c>
      <c r="B12" s="74">
        <f>B11/5</f>
        <v>0.17289199999999999</v>
      </c>
      <c r="C12" s="74">
        <f>C11/5</f>
        <v>0.22380399999999998</v>
      </c>
      <c r="D12" s="74">
        <f t="shared" ref="D12:L12" si="2">D11/5</f>
        <v>0.114428</v>
      </c>
      <c r="E12" s="74">
        <f t="shared" si="2"/>
        <v>147.06951199999997</v>
      </c>
      <c r="F12" s="74">
        <f t="shared" si="2"/>
        <v>0.18395600000000001</v>
      </c>
      <c r="G12" s="74">
        <f t="shared" si="2"/>
        <v>8.9480000000000004E-2</v>
      </c>
      <c r="H12" s="74">
        <f t="shared" si="2"/>
        <v>0.17654799999999998</v>
      </c>
      <c r="I12" s="74">
        <f t="shared" si="2"/>
        <v>8.4308000000000008E-2</v>
      </c>
      <c r="J12" s="74">
        <f t="shared" si="2"/>
        <v>14.755013999999999</v>
      </c>
      <c r="K12" s="74">
        <f t="shared" si="2"/>
        <v>0.12378</v>
      </c>
      <c r="L12" s="74">
        <f t="shared" si="2"/>
        <v>0.80977399999999999</v>
      </c>
      <c r="M12" s="75">
        <f>M11/5</f>
        <v>0.12498000000000001</v>
      </c>
      <c r="N12" s="75">
        <f>N11/5</f>
        <v>0.12257999999999999</v>
      </c>
      <c r="O12" s="75">
        <f>O11/5</f>
        <v>0.173792</v>
      </c>
      <c r="P12" s="75">
        <f>P11/5</f>
        <v>0.17199199999999998</v>
      </c>
    </row>
    <row r="13" spans="1:16" ht="15.75" thickTop="1" x14ac:dyDescent="0.25">
      <c r="A13" s="39">
        <v>42380</v>
      </c>
      <c r="B13" s="40">
        <v>0.17563999999999999</v>
      </c>
      <c r="C13" s="40">
        <v>0.21933</v>
      </c>
      <c r="D13" s="41">
        <v>0.11214</v>
      </c>
      <c r="E13" s="42">
        <v>146.65188000000001</v>
      </c>
      <c r="F13" s="41">
        <v>0.18681</v>
      </c>
      <c r="G13" s="42">
        <v>8.8419999999999999E-2</v>
      </c>
      <c r="H13" s="41">
        <v>0.17646999999999999</v>
      </c>
      <c r="I13" s="42">
        <v>8.4229999999999999E-2</v>
      </c>
      <c r="J13" s="42">
        <v>14.37359</v>
      </c>
      <c r="K13" s="41">
        <v>0.12239999999999999</v>
      </c>
      <c r="L13" s="42">
        <v>0.80593000000000004</v>
      </c>
      <c r="M13" s="43">
        <v>0.1236</v>
      </c>
      <c r="N13" s="44">
        <v>0.1212</v>
      </c>
      <c r="O13" s="43">
        <v>0.17654</v>
      </c>
      <c r="P13" s="44">
        <v>0.17474000000000001</v>
      </c>
    </row>
    <row r="14" spans="1:16" x14ac:dyDescent="0.25">
      <c r="A14" s="39">
        <v>42381</v>
      </c>
      <c r="B14" s="40">
        <v>0.17541000000000001</v>
      </c>
      <c r="C14" s="40">
        <v>0.21992</v>
      </c>
      <c r="D14" s="41">
        <v>0.11244</v>
      </c>
      <c r="E14" s="42">
        <v>147.82703000000001</v>
      </c>
      <c r="F14" s="41">
        <v>0.18718000000000001</v>
      </c>
      <c r="G14" s="42">
        <v>8.8410000000000002E-2</v>
      </c>
      <c r="H14" s="41">
        <v>0.17605999999999999</v>
      </c>
      <c r="I14" s="42">
        <v>8.4220000000000003E-2</v>
      </c>
      <c r="J14" s="42">
        <v>14.376910000000001</v>
      </c>
      <c r="K14" s="41">
        <v>0.1225</v>
      </c>
      <c r="L14" s="42">
        <v>0.80569000000000002</v>
      </c>
      <c r="M14" s="43">
        <v>0.1237</v>
      </c>
      <c r="N14" s="44">
        <v>0.12130000000000001</v>
      </c>
      <c r="O14" s="43">
        <v>0.17630999999999999</v>
      </c>
      <c r="P14" s="44">
        <v>0.17451</v>
      </c>
    </row>
    <row r="15" spans="1:16" x14ac:dyDescent="0.25">
      <c r="A15" s="39">
        <v>42382</v>
      </c>
      <c r="B15" s="40">
        <v>0.17549000000000001</v>
      </c>
      <c r="C15" s="40">
        <v>0.22081000000000001</v>
      </c>
      <c r="D15" s="41">
        <v>0.1129</v>
      </c>
      <c r="E15" s="42">
        <v>148.01935</v>
      </c>
      <c r="F15" s="41">
        <v>0.18725</v>
      </c>
      <c r="G15" s="42">
        <v>8.863E-2</v>
      </c>
      <c r="H15" s="41">
        <v>0.17599000000000001</v>
      </c>
      <c r="I15" s="42">
        <v>8.4870000000000001E-2</v>
      </c>
      <c r="J15" s="42">
        <v>14.421620000000001</v>
      </c>
      <c r="K15" s="41">
        <v>0.1225</v>
      </c>
      <c r="L15" s="42">
        <v>0.80515000000000003</v>
      </c>
      <c r="M15" s="43">
        <v>0.1237</v>
      </c>
      <c r="N15" s="44">
        <v>0.12130000000000001</v>
      </c>
      <c r="O15" s="43">
        <v>0.17638999999999999</v>
      </c>
      <c r="P15" s="44">
        <v>0.17459</v>
      </c>
    </row>
    <row r="16" spans="1:16" x14ac:dyDescent="0.25">
      <c r="A16" s="39">
        <v>42383</v>
      </c>
      <c r="B16" s="40">
        <v>0.17516999999999999</v>
      </c>
      <c r="C16" s="40">
        <v>0.22111</v>
      </c>
      <c r="D16" s="41">
        <v>0.11305</v>
      </c>
      <c r="E16" s="42">
        <v>147.86494999999999</v>
      </c>
      <c r="F16" s="41">
        <v>0.18701000000000001</v>
      </c>
      <c r="G16" s="42">
        <v>8.8840000000000002E-2</v>
      </c>
      <c r="H16" s="41">
        <v>0.17585999999999999</v>
      </c>
      <c r="I16" s="42">
        <v>8.4959999999999994E-2</v>
      </c>
      <c r="J16" s="42">
        <v>14.47814</v>
      </c>
      <c r="K16" s="41">
        <v>0.1226</v>
      </c>
      <c r="L16" s="42">
        <v>0.80617000000000005</v>
      </c>
      <c r="M16" s="43">
        <v>0.12379999999999999</v>
      </c>
      <c r="N16" s="44">
        <v>0.12139999999999999</v>
      </c>
      <c r="O16" s="43">
        <v>0.17607</v>
      </c>
      <c r="P16" s="44">
        <v>0.17427000000000001</v>
      </c>
    </row>
    <row r="17" spans="1:16" ht="15.75" thickBot="1" x14ac:dyDescent="0.3">
      <c r="A17" s="45">
        <v>42384</v>
      </c>
      <c r="B17" s="46">
        <v>0.17627000000000001</v>
      </c>
      <c r="C17" s="46">
        <v>0.22020999999999999</v>
      </c>
      <c r="D17" s="47">
        <v>0.11272</v>
      </c>
      <c r="E17" s="48">
        <v>148.58446000000001</v>
      </c>
      <c r="F17" s="47">
        <v>0.18956000000000001</v>
      </c>
      <c r="G17" s="48">
        <v>8.8529999999999998E-2</v>
      </c>
      <c r="H17" s="47">
        <v>0.17635000000000001</v>
      </c>
      <c r="I17" s="48">
        <v>8.5139999999999993E-2</v>
      </c>
      <c r="J17" s="48">
        <v>14.44918</v>
      </c>
      <c r="K17" s="47">
        <v>0.1226</v>
      </c>
      <c r="L17" s="48">
        <v>0.80740999999999996</v>
      </c>
      <c r="M17" s="23">
        <v>0.12379999999999999</v>
      </c>
      <c r="N17" s="24">
        <v>0.12139999999999999</v>
      </c>
      <c r="O17" s="23">
        <v>0.17716999999999999</v>
      </c>
      <c r="P17" s="24">
        <v>0.17537</v>
      </c>
    </row>
    <row r="18" spans="1:16" ht="15.75" thickTop="1" x14ac:dyDescent="0.25">
      <c r="A18" s="28" t="s">
        <v>18</v>
      </c>
      <c r="B18" s="29">
        <f>SUM(B13:B17)</f>
        <v>0.87798000000000009</v>
      </c>
      <c r="C18" s="29">
        <f>SUM(C13:C17)</f>
        <v>1.10138</v>
      </c>
      <c r="D18" s="31">
        <f t="shared" ref="D18:L18" si="3">SUM(D13:D17)</f>
        <v>0.56325000000000003</v>
      </c>
      <c r="E18" s="31">
        <f t="shared" si="3"/>
        <v>738.94767000000013</v>
      </c>
      <c r="F18" s="31">
        <f t="shared" si="3"/>
        <v>0.93781000000000003</v>
      </c>
      <c r="G18" s="31">
        <f t="shared" si="3"/>
        <v>0.44282999999999995</v>
      </c>
      <c r="H18" s="31">
        <f t="shared" si="3"/>
        <v>0.88073000000000001</v>
      </c>
      <c r="I18" s="31">
        <f t="shared" si="3"/>
        <v>0.42341999999999996</v>
      </c>
      <c r="J18" s="31">
        <f t="shared" si="3"/>
        <v>72.099440000000001</v>
      </c>
      <c r="K18" s="49">
        <f t="shared" si="3"/>
        <v>0.61260000000000003</v>
      </c>
      <c r="L18" s="49">
        <f t="shared" si="3"/>
        <v>4.0303500000000003</v>
      </c>
      <c r="M18" s="32">
        <f>SUM(M13:M17)</f>
        <v>0.61860000000000004</v>
      </c>
      <c r="N18" s="32">
        <f t="shared" ref="N18:P18" si="4">SUM(N13:N17)</f>
        <v>0.60660000000000003</v>
      </c>
      <c r="O18" s="32">
        <f t="shared" si="4"/>
        <v>0.88247999999999993</v>
      </c>
      <c r="P18" s="32">
        <f t="shared" si="4"/>
        <v>0.87348000000000003</v>
      </c>
    </row>
    <row r="19" spans="1:16" ht="15.75" thickBot="1" x14ac:dyDescent="0.3">
      <c r="A19" s="34" t="s">
        <v>19</v>
      </c>
      <c r="B19" s="35">
        <f>B18/5</f>
        <v>0.17559600000000003</v>
      </c>
      <c r="C19" s="35">
        <f>C18/5</f>
        <v>0.220276</v>
      </c>
      <c r="D19" s="36">
        <f t="shared" ref="D19:L19" si="5">D18/5</f>
        <v>0.11265</v>
      </c>
      <c r="E19" s="36">
        <f t="shared" si="5"/>
        <v>147.78953400000003</v>
      </c>
      <c r="F19" s="36">
        <f t="shared" si="5"/>
        <v>0.18756200000000001</v>
      </c>
      <c r="G19" s="36">
        <f t="shared" si="5"/>
        <v>8.8565999999999992E-2</v>
      </c>
      <c r="H19" s="36">
        <f t="shared" si="5"/>
        <v>0.176146</v>
      </c>
      <c r="I19" s="36">
        <f t="shared" si="5"/>
        <v>8.4683999999999995E-2</v>
      </c>
      <c r="J19" s="36">
        <f t="shared" si="5"/>
        <v>14.419888</v>
      </c>
      <c r="K19" s="37">
        <f t="shared" si="5"/>
        <v>0.12252</v>
      </c>
      <c r="L19" s="37">
        <f t="shared" si="5"/>
        <v>0.80607000000000006</v>
      </c>
      <c r="M19" s="38">
        <f>M18/5</f>
        <v>0.12372000000000001</v>
      </c>
      <c r="N19" s="50">
        <f>N18/5</f>
        <v>0.12132000000000001</v>
      </c>
      <c r="O19" s="50">
        <f t="shared" ref="O19:P19" si="6">O18/5</f>
        <v>0.17649599999999999</v>
      </c>
      <c r="P19" s="50">
        <f t="shared" si="6"/>
        <v>0.17469600000000002</v>
      </c>
    </row>
    <row r="20" spans="1:16" ht="15.75" thickTop="1" x14ac:dyDescent="0.25">
      <c r="A20" s="39">
        <v>42387</v>
      </c>
      <c r="B20" s="40">
        <v>0.1774</v>
      </c>
      <c r="C20" s="40">
        <v>0.21768000000000001</v>
      </c>
      <c r="D20" s="41">
        <v>0.11124000000000001</v>
      </c>
      <c r="E20" s="42">
        <v>147.36947000000001</v>
      </c>
      <c r="F20" s="41">
        <v>0.189</v>
      </c>
      <c r="G20" s="42">
        <v>8.7889999999999996E-2</v>
      </c>
      <c r="H20" s="41">
        <v>0.17516999999999999</v>
      </c>
      <c r="I20" s="42">
        <v>8.5169999999999996E-2</v>
      </c>
      <c r="J20" s="42">
        <v>14.191280000000001</v>
      </c>
      <c r="K20" s="41">
        <v>0.1216</v>
      </c>
      <c r="L20" s="42">
        <v>0.80074999999999996</v>
      </c>
      <c r="M20" s="43">
        <v>0.12280000000000001</v>
      </c>
      <c r="N20" s="44">
        <v>0.12039999999999999</v>
      </c>
      <c r="O20" s="43">
        <v>0.17829999999999999</v>
      </c>
      <c r="P20" s="44">
        <v>0.17649999999999999</v>
      </c>
    </row>
    <row r="21" spans="1:16" x14ac:dyDescent="0.25">
      <c r="A21" s="39">
        <v>42388</v>
      </c>
      <c r="B21" s="40">
        <v>0.17677999999999999</v>
      </c>
      <c r="C21" s="40">
        <v>0.21809000000000001</v>
      </c>
      <c r="D21" s="41">
        <v>0.11158999999999999</v>
      </c>
      <c r="E21" s="42">
        <v>147.37814</v>
      </c>
      <c r="F21" s="41">
        <v>0.18873999999999999</v>
      </c>
      <c r="G21" s="42">
        <v>8.7889999999999996E-2</v>
      </c>
      <c r="H21" s="41">
        <v>0.17505999999999999</v>
      </c>
      <c r="I21" s="42">
        <v>8.516E-2</v>
      </c>
      <c r="J21" s="42">
        <v>14.23982</v>
      </c>
      <c r="K21" s="41">
        <v>0.1216</v>
      </c>
      <c r="L21" s="42">
        <v>0.80008999999999997</v>
      </c>
      <c r="M21" s="43">
        <v>0.12280000000000001</v>
      </c>
      <c r="N21" s="44">
        <v>0.12039999999999999</v>
      </c>
      <c r="O21" s="43">
        <v>0.17768</v>
      </c>
      <c r="P21" s="44">
        <v>0.17588000000000001</v>
      </c>
    </row>
    <row r="22" spans="1:16" x14ac:dyDescent="0.25">
      <c r="A22" s="39">
        <v>42389</v>
      </c>
      <c r="B22" s="40">
        <v>0.17645</v>
      </c>
      <c r="C22" s="40">
        <v>0.21856</v>
      </c>
      <c r="D22" s="41">
        <v>0.11175</v>
      </c>
      <c r="E22" s="42">
        <v>147.23093</v>
      </c>
      <c r="F22" s="41">
        <v>0.18840999999999999</v>
      </c>
      <c r="G22" s="42">
        <v>8.5699999999999998E-2</v>
      </c>
      <c r="H22" s="41">
        <v>0.17499999999999999</v>
      </c>
      <c r="I22" s="42">
        <v>8.5699999999999998E-2</v>
      </c>
      <c r="J22" s="42">
        <v>14.33647</v>
      </c>
      <c r="K22" s="41">
        <v>0.12180000000000001</v>
      </c>
      <c r="L22" s="42">
        <v>0.80118</v>
      </c>
      <c r="M22" s="43">
        <v>0.123</v>
      </c>
      <c r="N22" s="44">
        <v>0.1206</v>
      </c>
      <c r="O22" s="43">
        <v>0.17735000000000001</v>
      </c>
      <c r="P22" s="44">
        <v>0.17555000000000001</v>
      </c>
    </row>
    <row r="23" spans="1:16" x14ac:dyDescent="0.25">
      <c r="A23" s="39">
        <v>42390</v>
      </c>
      <c r="B23" s="40">
        <v>0.17705000000000001</v>
      </c>
      <c r="C23" s="40">
        <v>0.21765999999999999</v>
      </c>
      <c r="D23" s="41">
        <v>0.11136</v>
      </c>
      <c r="E23" s="42">
        <v>147.45383000000001</v>
      </c>
      <c r="F23" s="41">
        <v>0.19020999999999999</v>
      </c>
      <c r="G23" s="42">
        <v>8.7959999999999997E-2</v>
      </c>
      <c r="H23" s="41">
        <v>0.17798</v>
      </c>
      <c r="I23" s="42">
        <v>8.5779999999999995E-2</v>
      </c>
      <c r="J23" s="42">
        <v>14.188140000000001</v>
      </c>
      <c r="K23" s="41">
        <v>0.1216</v>
      </c>
      <c r="L23" s="42">
        <v>0.8</v>
      </c>
      <c r="M23" s="43">
        <v>0.12280000000000001</v>
      </c>
      <c r="N23" s="44">
        <v>0.12039999999999999</v>
      </c>
      <c r="O23" s="43">
        <v>0.17795</v>
      </c>
      <c r="P23" s="44">
        <v>0.17615</v>
      </c>
    </row>
    <row r="24" spans="1:16" ht="15.75" thickBot="1" x14ac:dyDescent="0.3">
      <c r="A24" s="45">
        <v>42391</v>
      </c>
      <c r="B24" s="46">
        <v>0.17591000000000001</v>
      </c>
      <c r="C24" s="46">
        <v>0.2203</v>
      </c>
      <c r="D24" s="47">
        <v>0.11269999999999999</v>
      </c>
      <c r="E24" s="48">
        <v>147.80654999999999</v>
      </c>
      <c r="F24" s="47">
        <v>0.18862999999999999</v>
      </c>
      <c r="G24" s="48">
        <v>8.8450000000000001E-2</v>
      </c>
      <c r="H24" s="47">
        <v>0.17552000000000001</v>
      </c>
      <c r="I24" s="48">
        <v>8.6319999999999994E-2</v>
      </c>
      <c r="J24" s="48">
        <v>14.31772</v>
      </c>
      <c r="K24" s="47">
        <v>0.1222</v>
      </c>
      <c r="L24" s="48">
        <v>0.80398999999999998</v>
      </c>
      <c r="M24" s="23">
        <v>0.1234</v>
      </c>
      <c r="N24" s="24">
        <v>0.121</v>
      </c>
      <c r="O24" s="23">
        <v>0.17680999999999999</v>
      </c>
      <c r="P24" s="24">
        <v>0.17501</v>
      </c>
    </row>
    <row r="25" spans="1:16" ht="15.75" thickTop="1" x14ac:dyDescent="0.25">
      <c r="A25" s="28" t="s">
        <v>18</v>
      </c>
      <c r="B25" s="29">
        <f>SUM(B20:B24)</f>
        <v>0.88358999999999999</v>
      </c>
      <c r="C25" s="29">
        <f>SUM(C20:C24)</f>
        <v>1.09229</v>
      </c>
      <c r="D25" s="31">
        <f t="shared" ref="D25:P25" si="7">SUM(D20:D24)</f>
        <v>0.55864000000000003</v>
      </c>
      <c r="E25" s="31">
        <f t="shared" si="7"/>
        <v>737.23892000000001</v>
      </c>
      <c r="F25" s="31">
        <f t="shared" si="7"/>
        <v>0.94498999999999989</v>
      </c>
      <c r="G25" s="31">
        <f t="shared" si="7"/>
        <v>0.43789</v>
      </c>
      <c r="H25" s="31">
        <f t="shared" si="7"/>
        <v>0.87873000000000001</v>
      </c>
      <c r="I25" s="31">
        <f t="shared" si="7"/>
        <v>0.42812999999999996</v>
      </c>
      <c r="J25" s="31">
        <f t="shared" si="7"/>
        <v>71.273429999999991</v>
      </c>
      <c r="K25" s="49">
        <f t="shared" si="7"/>
        <v>0.60880000000000001</v>
      </c>
      <c r="L25" s="49">
        <f t="shared" si="7"/>
        <v>4.0060099999999998</v>
      </c>
      <c r="M25" s="32">
        <f t="shared" si="7"/>
        <v>0.61480000000000001</v>
      </c>
      <c r="N25" s="33">
        <f t="shared" si="7"/>
        <v>0.6028</v>
      </c>
      <c r="O25" s="33">
        <f t="shared" si="7"/>
        <v>0.88808999999999994</v>
      </c>
      <c r="P25" s="33">
        <f t="shared" si="7"/>
        <v>0.87909000000000004</v>
      </c>
    </row>
    <row r="26" spans="1:16" ht="15.75" thickBot="1" x14ac:dyDescent="0.3">
      <c r="A26" s="34" t="s">
        <v>19</v>
      </c>
      <c r="B26" s="35">
        <f>B25/5</f>
        <v>0.17671799999999999</v>
      </c>
      <c r="C26" s="35">
        <f>C25/5</f>
        <v>0.21845799999999999</v>
      </c>
      <c r="D26" s="36">
        <f t="shared" ref="D26:L26" si="8">D25/5</f>
        <v>0.11172800000000001</v>
      </c>
      <c r="E26" s="36">
        <f t="shared" si="8"/>
        <v>147.44778400000001</v>
      </c>
      <c r="F26" s="36">
        <f t="shared" si="8"/>
        <v>0.18899799999999997</v>
      </c>
      <c r="G26" s="36">
        <f t="shared" si="8"/>
        <v>8.7578000000000003E-2</v>
      </c>
      <c r="H26" s="36">
        <f t="shared" si="8"/>
        <v>0.17574600000000001</v>
      </c>
      <c r="I26" s="36">
        <f t="shared" si="8"/>
        <v>8.5625999999999994E-2</v>
      </c>
      <c r="J26" s="36">
        <f t="shared" si="8"/>
        <v>14.254685999999998</v>
      </c>
      <c r="K26" s="37">
        <f t="shared" si="8"/>
        <v>0.12176000000000001</v>
      </c>
      <c r="L26" s="37">
        <f t="shared" si="8"/>
        <v>0.80120199999999997</v>
      </c>
      <c r="M26" s="38">
        <f>M25/5</f>
        <v>0.12296</v>
      </c>
      <c r="N26" s="50">
        <f>N25/5</f>
        <v>0.12056</v>
      </c>
      <c r="O26" s="50">
        <f t="shared" ref="O26:P26" si="9">O25/5</f>
        <v>0.177618</v>
      </c>
      <c r="P26" s="50">
        <f t="shared" si="9"/>
        <v>0.175818</v>
      </c>
    </row>
    <row r="27" spans="1:16" ht="15.75" thickTop="1" x14ac:dyDescent="0.25">
      <c r="A27" s="39">
        <v>42394</v>
      </c>
      <c r="B27" s="40">
        <v>0.17493</v>
      </c>
      <c r="C27" s="40">
        <v>0.22176999999999999</v>
      </c>
      <c r="D27" s="41">
        <v>0.11339</v>
      </c>
      <c r="E27" s="42">
        <v>147.26927000000001</v>
      </c>
      <c r="F27" s="41">
        <v>0.18897</v>
      </c>
      <c r="G27" s="42">
        <v>8.5720000000000005E-2</v>
      </c>
      <c r="H27" s="41">
        <v>0.17516000000000001</v>
      </c>
      <c r="I27" s="42">
        <v>8.5720000000000005E-2</v>
      </c>
      <c r="J27" s="42">
        <v>14.54297</v>
      </c>
      <c r="K27" s="41">
        <v>0.1226</v>
      </c>
      <c r="L27" s="42">
        <v>0.80661000000000005</v>
      </c>
      <c r="M27" s="43">
        <v>0.1226</v>
      </c>
      <c r="N27" s="44">
        <v>0.12139999999999999</v>
      </c>
      <c r="O27" s="43">
        <v>0.17582999999999999</v>
      </c>
      <c r="P27" s="44">
        <v>0.17402999999999999</v>
      </c>
    </row>
    <row r="28" spans="1:16" x14ac:dyDescent="0.25">
      <c r="A28" s="39">
        <v>42395</v>
      </c>
      <c r="B28" s="40">
        <v>0.17532</v>
      </c>
      <c r="C28" s="40">
        <v>0.22131000000000001</v>
      </c>
      <c r="D28" s="41">
        <v>0.11316</v>
      </c>
      <c r="E28" s="42">
        <v>146.42608999999999</v>
      </c>
      <c r="F28" s="41">
        <v>0.18853</v>
      </c>
      <c r="G28" s="42">
        <v>8.8910000000000003E-2</v>
      </c>
      <c r="H28" s="41">
        <v>0.17501</v>
      </c>
      <c r="I28" s="42">
        <v>8.5809999999999997E-2</v>
      </c>
      <c r="J28" s="42">
        <v>14.52069</v>
      </c>
      <c r="K28" s="41">
        <v>0.1225</v>
      </c>
      <c r="L28" s="42">
        <v>0.80593999999999999</v>
      </c>
      <c r="M28" s="43">
        <v>0.1237</v>
      </c>
      <c r="N28" s="44">
        <v>0.12130000000000001</v>
      </c>
      <c r="O28" s="43">
        <v>0.17621999999999999</v>
      </c>
      <c r="P28" s="44">
        <v>0.17441999999999999</v>
      </c>
    </row>
    <row r="29" spans="1:16" x14ac:dyDescent="0.25">
      <c r="A29" s="39">
        <v>42396</v>
      </c>
      <c r="B29" s="40">
        <v>0.17543</v>
      </c>
      <c r="C29" s="40">
        <v>0.22070000000000001</v>
      </c>
      <c r="D29" s="41">
        <v>0.11284</v>
      </c>
      <c r="E29" s="42">
        <v>147.02289999999999</v>
      </c>
      <c r="F29" s="41">
        <v>0.18922</v>
      </c>
      <c r="G29" s="42">
        <v>8.8819999999999996E-2</v>
      </c>
      <c r="H29" s="41">
        <v>0.17477999999999999</v>
      </c>
      <c r="I29" s="42">
        <v>8.5690000000000002E-2</v>
      </c>
      <c r="J29" s="42">
        <v>14.46921</v>
      </c>
      <c r="K29" s="41">
        <v>0.12239999999999999</v>
      </c>
      <c r="L29" s="42">
        <v>0.80557000000000001</v>
      </c>
      <c r="M29" s="43">
        <v>0.1236</v>
      </c>
      <c r="N29" s="44">
        <v>0.1212</v>
      </c>
      <c r="O29" s="43">
        <v>0.17632999999999999</v>
      </c>
      <c r="P29" s="44">
        <v>0.17452999999999999</v>
      </c>
    </row>
    <row r="30" spans="1:16" x14ac:dyDescent="0.25">
      <c r="A30" s="39">
        <v>42397</v>
      </c>
      <c r="B30" s="40">
        <v>0.17444999999999999</v>
      </c>
      <c r="C30" s="40">
        <v>0.22073999999999999</v>
      </c>
      <c r="D30" s="41">
        <v>0.11286</v>
      </c>
      <c r="E30" s="42">
        <v>147.53008</v>
      </c>
      <c r="F30" s="41">
        <v>0.18967000000000001</v>
      </c>
      <c r="G30" s="42">
        <v>8.8910000000000003E-2</v>
      </c>
      <c r="H30" s="41">
        <v>0.17546</v>
      </c>
      <c r="I30" s="42">
        <v>8.5970000000000005E-2</v>
      </c>
      <c r="J30" s="42">
        <v>14.564539999999999</v>
      </c>
      <c r="K30" s="41">
        <v>0.12280000000000001</v>
      </c>
      <c r="L30" s="42">
        <v>0.80783000000000005</v>
      </c>
      <c r="M30" s="43">
        <v>0.124</v>
      </c>
      <c r="N30" s="44">
        <v>0.1216</v>
      </c>
      <c r="O30" s="43">
        <v>0.17535000000000001</v>
      </c>
      <c r="P30" s="44">
        <v>0.17355000000000001</v>
      </c>
    </row>
    <row r="31" spans="1:16" ht="15.75" thickBot="1" x14ac:dyDescent="0.3">
      <c r="A31" s="45">
        <v>42398</v>
      </c>
      <c r="B31" s="46">
        <v>0.1739</v>
      </c>
      <c r="C31" s="46">
        <v>0.22022</v>
      </c>
      <c r="D31" s="47">
        <v>0.11259</v>
      </c>
      <c r="E31" s="48">
        <v>148.55647999999999</v>
      </c>
      <c r="F31" s="47">
        <v>0.19020999999999999</v>
      </c>
      <c r="G31" s="48">
        <v>8.5790000000000005E-2</v>
      </c>
      <c r="H31" s="47">
        <v>0.17560999999999999</v>
      </c>
      <c r="I31" s="48">
        <v>8.5790000000000005E-2</v>
      </c>
      <c r="J31" s="48">
        <v>14.599640000000001</v>
      </c>
      <c r="K31" s="47">
        <v>0.123</v>
      </c>
      <c r="L31" s="48">
        <v>0.80884999999999996</v>
      </c>
      <c r="M31" s="23">
        <v>0.1242</v>
      </c>
      <c r="N31" s="24">
        <v>0.12180000000000001</v>
      </c>
      <c r="O31" s="23">
        <v>0.17480000000000001</v>
      </c>
      <c r="P31" s="24">
        <v>0.17299999999999999</v>
      </c>
    </row>
    <row r="32" spans="1:16" ht="15.75" thickTop="1" x14ac:dyDescent="0.25">
      <c r="A32" s="28" t="s">
        <v>18</v>
      </c>
      <c r="B32" s="29">
        <f t="shared" ref="B32:P32" si="10">SUM(B27:B31)</f>
        <v>0.87403000000000008</v>
      </c>
      <c r="C32" s="29">
        <f t="shared" si="10"/>
        <v>1.1047400000000001</v>
      </c>
      <c r="D32" s="30">
        <f t="shared" si="10"/>
        <v>0.56484000000000001</v>
      </c>
      <c r="E32" s="31">
        <f t="shared" si="10"/>
        <v>736.80481999999995</v>
      </c>
      <c r="F32" s="30">
        <f t="shared" si="10"/>
        <v>0.9466</v>
      </c>
      <c r="G32" s="31">
        <f t="shared" si="10"/>
        <v>0.43815000000000004</v>
      </c>
      <c r="H32" s="30">
        <f t="shared" si="10"/>
        <v>0.87602000000000002</v>
      </c>
      <c r="I32" s="31">
        <f t="shared" si="10"/>
        <v>0.42898000000000003</v>
      </c>
      <c r="J32" s="31">
        <f t="shared" si="10"/>
        <v>72.697050000000004</v>
      </c>
      <c r="K32" s="30">
        <f t="shared" si="10"/>
        <v>0.61329999999999996</v>
      </c>
      <c r="L32" s="30">
        <f t="shared" si="10"/>
        <v>4.0347999999999997</v>
      </c>
      <c r="M32" s="32">
        <f t="shared" si="10"/>
        <v>0.61809999999999998</v>
      </c>
      <c r="N32" s="33">
        <f t="shared" si="10"/>
        <v>0.60729999999999995</v>
      </c>
      <c r="O32" s="33">
        <f t="shared" si="10"/>
        <v>0.87853000000000003</v>
      </c>
      <c r="P32" s="33">
        <f t="shared" si="10"/>
        <v>0.86952999999999991</v>
      </c>
    </row>
    <row r="33" spans="1:16" ht="15.75" thickBot="1" x14ac:dyDescent="0.3">
      <c r="A33" s="34" t="s">
        <v>19</v>
      </c>
      <c r="B33" s="35">
        <f>B32/5</f>
        <v>0.17480600000000002</v>
      </c>
      <c r="C33" s="35">
        <f>C32/5</f>
        <v>0.22094800000000001</v>
      </c>
      <c r="D33" s="36">
        <f t="shared" ref="D33:L33" si="11">D32/5</f>
        <v>0.112968</v>
      </c>
      <c r="E33" s="36">
        <f t="shared" si="11"/>
        <v>147.360964</v>
      </c>
      <c r="F33" s="36">
        <f t="shared" si="11"/>
        <v>0.18931999999999999</v>
      </c>
      <c r="G33" s="36">
        <f t="shared" si="11"/>
        <v>8.7630000000000013E-2</v>
      </c>
      <c r="H33" s="36">
        <f t="shared" si="11"/>
        <v>0.175204</v>
      </c>
      <c r="I33" s="36">
        <f t="shared" si="11"/>
        <v>8.5796000000000011E-2</v>
      </c>
      <c r="J33" s="36">
        <f t="shared" si="11"/>
        <v>14.53941</v>
      </c>
      <c r="K33" s="37">
        <f t="shared" si="11"/>
        <v>0.12265999999999999</v>
      </c>
      <c r="L33" s="37">
        <f t="shared" si="11"/>
        <v>0.8069599999999999</v>
      </c>
      <c r="M33" s="38">
        <f>M32/5</f>
        <v>0.12361999999999999</v>
      </c>
      <c r="N33" s="50">
        <f>N32/5</f>
        <v>0.12145999999999998</v>
      </c>
      <c r="O33" s="50">
        <f t="shared" ref="O33:P33" si="12">O32/5</f>
        <v>0.175706</v>
      </c>
      <c r="P33" s="50">
        <f t="shared" si="12"/>
        <v>0.17390599999999998</v>
      </c>
    </row>
    <row r="34" spans="1:16" ht="15.75" thickTop="1" x14ac:dyDescent="0.25">
      <c r="A34" s="39"/>
      <c r="B34" s="40"/>
      <c r="C34" s="40"/>
      <c r="D34" s="41"/>
      <c r="E34" s="42"/>
      <c r="F34" s="41"/>
      <c r="G34" s="42"/>
      <c r="H34" s="41"/>
      <c r="I34" s="42"/>
      <c r="J34" s="42"/>
      <c r="K34" s="41"/>
      <c r="L34" s="42"/>
      <c r="M34" s="43"/>
      <c r="N34" s="44"/>
      <c r="O34" s="43"/>
      <c r="P34" s="44"/>
    </row>
    <row r="35" spans="1:16" x14ac:dyDescent="0.25">
      <c r="A35" s="51"/>
      <c r="B35" s="40"/>
      <c r="C35" s="40"/>
      <c r="D35" s="41"/>
      <c r="E35" s="42"/>
      <c r="F35" s="41"/>
      <c r="G35" s="42"/>
      <c r="H35" s="41"/>
      <c r="I35" s="42"/>
      <c r="J35" s="42"/>
      <c r="K35" s="41"/>
      <c r="L35" s="42"/>
      <c r="M35" s="43"/>
      <c r="N35" s="44"/>
      <c r="O35" s="43"/>
      <c r="P35" s="44"/>
    </row>
    <row r="36" spans="1:16" x14ac:dyDescent="0.25">
      <c r="A36" s="51"/>
      <c r="B36" s="40"/>
      <c r="C36" s="52"/>
      <c r="D36" s="53"/>
      <c r="E36" s="54" t="s">
        <v>20</v>
      </c>
      <c r="F36" s="41"/>
      <c r="G36" s="42"/>
      <c r="H36" s="41"/>
      <c r="I36" s="42"/>
      <c r="J36" s="42"/>
      <c r="K36" s="41"/>
      <c r="L36" s="42"/>
      <c r="M36" s="43"/>
      <c r="N36" s="44"/>
      <c r="O36" s="43"/>
      <c r="P36" s="44"/>
    </row>
    <row r="37" spans="1:16" ht="15.75" thickBot="1" x14ac:dyDescent="0.3">
      <c r="A37" s="55"/>
      <c r="B37" s="56"/>
      <c r="C37" s="56"/>
      <c r="D37" s="57"/>
      <c r="E37" s="58"/>
      <c r="F37" s="57"/>
      <c r="G37" s="58"/>
      <c r="H37" s="57"/>
      <c r="I37" s="58"/>
      <c r="J37" s="58"/>
      <c r="K37" s="57"/>
      <c r="L37" s="58"/>
      <c r="M37" s="59"/>
      <c r="N37" s="60"/>
      <c r="O37" s="59"/>
      <c r="P37" s="60"/>
    </row>
    <row r="38" spans="1:16" x14ac:dyDescent="0.25">
      <c r="A38" s="61" t="s">
        <v>21</v>
      </c>
      <c r="B38" s="62">
        <f t="shared" ref="B38:P38" si="13">SUM(B6:B10,B13:B17,B20:B24,B27:B31)</f>
        <v>3.5000599999999999</v>
      </c>
      <c r="C38" s="62">
        <f t="shared" si="13"/>
        <v>4.4174299999999995</v>
      </c>
      <c r="D38" s="62">
        <f t="shared" si="13"/>
        <v>2.2588699999999999</v>
      </c>
      <c r="E38" s="62">
        <f t="shared" si="13"/>
        <v>2948.3389700000002</v>
      </c>
      <c r="F38" s="62">
        <f t="shared" si="13"/>
        <v>3.74918</v>
      </c>
      <c r="G38" s="62">
        <f t="shared" si="13"/>
        <v>1.76627</v>
      </c>
      <c r="H38" s="62">
        <f t="shared" si="13"/>
        <v>3.5182199999999995</v>
      </c>
      <c r="I38" s="62">
        <f t="shared" si="13"/>
        <v>1.70207</v>
      </c>
      <c r="J38" s="62">
        <f t="shared" si="13"/>
        <v>289.84499000000005</v>
      </c>
      <c r="K38" s="62">
        <f t="shared" si="13"/>
        <v>2.4535999999999998</v>
      </c>
      <c r="L38" s="62">
        <f t="shared" si="13"/>
        <v>16.12003</v>
      </c>
      <c r="M38" s="44">
        <f t="shared" si="13"/>
        <v>2.4764000000000004</v>
      </c>
      <c r="N38" s="44">
        <f t="shared" si="13"/>
        <v>2.4295999999999998</v>
      </c>
      <c r="O38" s="44">
        <f t="shared" si="13"/>
        <v>3.5180599999999997</v>
      </c>
      <c r="P38" s="44">
        <f t="shared" si="13"/>
        <v>3.4820599999999993</v>
      </c>
    </row>
    <row r="39" spans="1:16" x14ac:dyDescent="0.25">
      <c r="A39" s="61" t="s">
        <v>22</v>
      </c>
      <c r="B39" s="62">
        <f>B38/20</f>
        <v>0.17500299999999999</v>
      </c>
      <c r="C39" s="62">
        <f t="shared" ref="C39:P39" si="14">C38/20</f>
        <v>0.22087149999999997</v>
      </c>
      <c r="D39" s="62">
        <f t="shared" si="14"/>
        <v>0.1129435</v>
      </c>
      <c r="E39" s="62">
        <f t="shared" si="14"/>
        <v>147.41694850000002</v>
      </c>
      <c r="F39" s="62">
        <f t="shared" si="14"/>
        <v>0.18745899999999999</v>
      </c>
      <c r="G39" s="62">
        <f t="shared" si="14"/>
        <v>8.8313500000000003E-2</v>
      </c>
      <c r="H39" s="62">
        <f t="shared" si="14"/>
        <v>0.17591099999999998</v>
      </c>
      <c r="I39" s="62">
        <f t="shared" si="14"/>
        <v>8.5103499999999999E-2</v>
      </c>
      <c r="J39" s="62">
        <f t="shared" si="14"/>
        <v>14.492249500000003</v>
      </c>
      <c r="K39" s="62">
        <f t="shared" si="14"/>
        <v>0.12267999999999998</v>
      </c>
      <c r="L39" s="62">
        <f t="shared" si="14"/>
        <v>0.80600150000000004</v>
      </c>
      <c r="M39" s="44">
        <f t="shared" si="14"/>
        <v>0.12382000000000001</v>
      </c>
      <c r="N39" s="44">
        <f t="shared" si="14"/>
        <v>0.12147999999999999</v>
      </c>
      <c r="O39" s="44">
        <f t="shared" si="14"/>
        <v>0.17590299999999998</v>
      </c>
      <c r="P39" s="44">
        <f t="shared" si="14"/>
        <v>0.17410299999999995</v>
      </c>
    </row>
    <row r="40" spans="1:16" x14ac:dyDescent="0.25">
      <c r="A40" s="61" t="s">
        <v>23</v>
      </c>
      <c r="B40" s="62">
        <f>1/B39</f>
        <v>5.7141877567813122</v>
      </c>
      <c r="C40" s="62">
        <f t="shared" ref="C40:P40" si="15">1/C39</f>
        <v>4.5275193947612076</v>
      </c>
      <c r="D40" s="62">
        <f t="shared" si="15"/>
        <v>8.853984514381084</v>
      </c>
      <c r="E40" s="62">
        <f t="shared" si="15"/>
        <v>6.7834805303950505E-3</v>
      </c>
      <c r="F40" s="62">
        <f t="shared" si="15"/>
        <v>5.3344998106252568</v>
      </c>
      <c r="G40" s="62">
        <f t="shared" si="15"/>
        <v>11.323297117654718</v>
      </c>
      <c r="H40" s="62">
        <f t="shared" si="15"/>
        <v>5.6846928276230599</v>
      </c>
      <c r="I40" s="62">
        <f t="shared" si="15"/>
        <v>11.750398044733766</v>
      </c>
      <c r="J40" s="62">
        <f t="shared" si="15"/>
        <v>6.9002400213990234E-2</v>
      </c>
      <c r="K40" s="62">
        <f t="shared" si="15"/>
        <v>8.1512879034887522</v>
      </c>
      <c r="L40" s="62">
        <f t="shared" si="15"/>
        <v>1.2406924801008434</v>
      </c>
      <c r="M40" s="44">
        <f t="shared" si="15"/>
        <v>8.0762397027943784</v>
      </c>
      <c r="N40" s="44">
        <f t="shared" si="15"/>
        <v>8.2318077049720131</v>
      </c>
      <c r="O40" s="44">
        <f t="shared" si="15"/>
        <v>5.684951365241071</v>
      </c>
      <c r="P40" s="44">
        <f t="shared" si="15"/>
        <v>5.7437264148234108</v>
      </c>
    </row>
    <row r="41" spans="1:16" ht="15.75" thickBot="1" x14ac:dyDescent="0.3">
      <c r="A41" s="55"/>
      <c r="B41" s="65"/>
      <c r="C41" s="65"/>
      <c r="D41" s="66"/>
      <c r="E41" s="67"/>
      <c r="F41" s="66"/>
      <c r="G41" s="67"/>
      <c r="H41" s="66"/>
      <c r="I41" s="67"/>
      <c r="J41" s="67"/>
      <c r="K41" s="66"/>
      <c r="L41" s="67"/>
      <c r="M41" s="68"/>
      <c r="N41" s="69"/>
      <c r="O41" s="68"/>
      <c r="P41" s="6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zoomScale="90" zoomScaleNormal="90" workbookViewId="0">
      <pane ySplit="5" topLeftCell="A6" activePane="bottomLeft" state="frozen"/>
      <selection pane="bottomLeft" activeCell="S19" sqref="S19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2" width="10.85546875" customWidth="1"/>
    <col min="13" max="13" width="10.42578125" customWidth="1"/>
    <col min="14" max="14" width="10.28515625" customWidth="1"/>
    <col min="15" max="16" width="10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4" thickBot="1" x14ac:dyDescent="0.4">
      <c r="A2" s="1"/>
      <c r="B2" s="1"/>
      <c r="C2" s="73" t="s">
        <v>26</v>
      </c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</row>
    <row r="3" spans="1:16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1" t="s">
        <v>0</v>
      </c>
      <c r="N3" s="12"/>
      <c r="O3" s="12"/>
      <c r="P3" s="13"/>
    </row>
    <row r="4" spans="1:16" ht="15.75" thickBot="1" x14ac:dyDescent="0.3">
      <c r="A4" s="19"/>
      <c r="B4" s="4"/>
      <c r="C4" s="5"/>
      <c r="D4" s="6"/>
      <c r="E4" s="4"/>
      <c r="F4" s="6"/>
      <c r="G4" s="4"/>
      <c r="H4" s="6"/>
      <c r="I4" s="4"/>
      <c r="J4" s="4"/>
      <c r="K4" s="6"/>
      <c r="L4" s="4"/>
      <c r="M4" s="14" t="s">
        <v>1</v>
      </c>
      <c r="N4" s="15"/>
      <c r="O4" s="14" t="s">
        <v>2</v>
      </c>
      <c r="P4" s="16"/>
    </row>
    <row r="5" spans="1:16" ht="15.75" thickBot="1" x14ac:dyDescent="0.3">
      <c r="A5" s="7" t="s">
        <v>3</v>
      </c>
      <c r="B5" s="8" t="s">
        <v>4</v>
      </c>
      <c r="C5" s="9" t="s">
        <v>5</v>
      </c>
      <c r="D5" s="10" t="s">
        <v>6</v>
      </c>
      <c r="E5" s="8" t="s">
        <v>7</v>
      </c>
      <c r="F5" s="10" t="s">
        <v>8</v>
      </c>
      <c r="G5" s="8" t="s">
        <v>9</v>
      </c>
      <c r="H5" s="10" t="s">
        <v>10</v>
      </c>
      <c r="I5" s="8" t="s">
        <v>11</v>
      </c>
      <c r="J5" s="8" t="s">
        <v>13</v>
      </c>
      <c r="K5" s="10" t="s">
        <v>12</v>
      </c>
      <c r="L5" s="8" t="s">
        <v>24</v>
      </c>
      <c r="M5" s="17" t="s">
        <v>14</v>
      </c>
      <c r="N5" s="18" t="s">
        <v>15</v>
      </c>
      <c r="O5" s="17" t="s">
        <v>16</v>
      </c>
      <c r="P5" s="18" t="s">
        <v>17</v>
      </c>
    </row>
    <row r="6" spans="1:16" x14ac:dyDescent="0.25">
      <c r="A6" s="25">
        <v>42401</v>
      </c>
      <c r="B6" s="70">
        <v>0.17373</v>
      </c>
      <c r="C6" s="70">
        <v>0.22212999999999999</v>
      </c>
      <c r="D6" s="71">
        <v>0.11357</v>
      </c>
      <c r="E6" s="72">
        <v>148.38351</v>
      </c>
      <c r="F6" s="71">
        <v>0.18955</v>
      </c>
      <c r="G6" s="72">
        <v>8.9550000000000005E-2</v>
      </c>
      <c r="H6" s="71">
        <v>0.17516999999999999</v>
      </c>
      <c r="I6" s="72">
        <v>8.6410000000000001E-2</v>
      </c>
      <c r="J6" s="72">
        <v>14.901300000000001</v>
      </c>
      <c r="K6" s="71">
        <v>0.123</v>
      </c>
      <c r="L6" s="85">
        <v>0.80886000000000002</v>
      </c>
      <c r="M6" s="43">
        <v>0.1242</v>
      </c>
      <c r="N6" s="44">
        <v>0.12180000000000001</v>
      </c>
      <c r="O6" s="43">
        <v>0.17463000000000001</v>
      </c>
      <c r="P6" s="44">
        <v>0.17283000000000001</v>
      </c>
    </row>
    <row r="7" spans="1:16" x14ac:dyDescent="0.25">
      <c r="A7" s="26">
        <v>42402</v>
      </c>
      <c r="B7" s="70">
        <v>0.17369000000000001</v>
      </c>
      <c r="C7" s="70">
        <v>0.2213</v>
      </c>
      <c r="D7" s="71">
        <v>0.11315</v>
      </c>
      <c r="E7" s="72">
        <v>148.20024000000001</v>
      </c>
      <c r="F7" s="71">
        <v>0.18912999999999999</v>
      </c>
      <c r="G7" s="72">
        <v>8.9270000000000002E-2</v>
      </c>
      <c r="H7" s="71">
        <v>0.17521999999999999</v>
      </c>
      <c r="I7" s="72">
        <v>8.5709999999999995E-2</v>
      </c>
      <c r="J7" s="72">
        <v>14.89207</v>
      </c>
      <c r="K7" s="71">
        <v>0.123</v>
      </c>
      <c r="L7" s="72">
        <v>0.80906</v>
      </c>
      <c r="M7" s="43">
        <v>0.1242</v>
      </c>
      <c r="N7" s="44">
        <v>0.12180000000000001</v>
      </c>
      <c r="O7" s="43">
        <v>0.17459</v>
      </c>
      <c r="P7" s="44">
        <v>0.17279</v>
      </c>
    </row>
    <row r="8" spans="1:16" x14ac:dyDescent="0.25">
      <c r="A8" s="26">
        <v>42403</v>
      </c>
      <c r="B8" s="70">
        <v>0.17383000000000001</v>
      </c>
      <c r="C8" s="70">
        <v>0.22048999999999999</v>
      </c>
      <c r="D8" s="71">
        <v>0.11274000000000001</v>
      </c>
      <c r="E8" s="72">
        <v>148.23668000000001</v>
      </c>
      <c r="F8" s="71">
        <v>0.18898000000000001</v>
      </c>
      <c r="G8" s="72">
        <v>8.8980000000000004E-2</v>
      </c>
      <c r="H8" s="71">
        <v>0.17541000000000001</v>
      </c>
      <c r="I8" s="72">
        <v>8.5510000000000003E-2</v>
      </c>
      <c r="J8" s="72">
        <v>14.80828</v>
      </c>
      <c r="K8" s="71">
        <v>0.123</v>
      </c>
      <c r="L8" s="72">
        <v>0.80925999999999998</v>
      </c>
      <c r="M8" s="43">
        <v>0.1242</v>
      </c>
      <c r="N8" s="44">
        <v>0.12180000000000001</v>
      </c>
      <c r="O8" s="43">
        <v>0.17473</v>
      </c>
      <c r="P8" s="44">
        <v>0.17293</v>
      </c>
    </row>
    <row r="9" spans="1:16" x14ac:dyDescent="0.25">
      <c r="A9" s="26">
        <v>42404</v>
      </c>
      <c r="B9" s="70">
        <v>0.17383999999999999</v>
      </c>
      <c r="C9" s="70">
        <v>0.21881</v>
      </c>
      <c r="D9" s="71">
        <v>0.11187</v>
      </c>
      <c r="E9" s="72">
        <v>150.14464000000001</v>
      </c>
      <c r="F9" s="71">
        <v>0.18687999999999999</v>
      </c>
      <c r="G9" s="72">
        <v>8.9149999999999993E-2</v>
      </c>
      <c r="H9" s="71">
        <v>0.17560000000000001</v>
      </c>
      <c r="I9" s="72">
        <v>8.4900000000000003E-2</v>
      </c>
      <c r="J9" s="72">
        <v>14.611800000000001</v>
      </c>
      <c r="K9" s="71">
        <v>0.1234</v>
      </c>
      <c r="L9" s="72">
        <v>0.81169000000000002</v>
      </c>
      <c r="M9" s="43">
        <v>0.1246</v>
      </c>
      <c r="N9" s="44">
        <v>0.1222</v>
      </c>
      <c r="O9" s="43">
        <v>0.17474000000000001</v>
      </c>
      <c r="P9" s="44">
        <v>0.17294000000000001</v>
      </c>
    </row>
    <row r="10" spans="1:16" ht="15.75" thickBot="1" x14ac:dyDescent="0.3">
      <c r="A10" s="27">
        <v>42405</v>
      </c>
      <c r="B10" s="20">
        <v>0.17233999999999999</v>
      </c>
      <c r="C10" s="20">
        <v>0.21772</v>
      </c>
      <c r="D10" s="21">
        <v>0.1113</v>
      </c>
      <c r="E10" s="22">
        <v>148.78772000000001</v>
      </c>
      <c r="F10" s="21">
        <v>0.18551999999999999</v>
      </c>
      <c r="G10" s="22">
        <v>8.8880000000000001E-2</v>
      </c>
      <c r="H10" s="21">
        <v>0.17430000000000001</v>
      </c>
      <c r="I10" s="22">
        <v>8.5110000000000005E-2</v>
      </c>
      <c r="J10" s="22">
        <v>14.57161</v>
      </c>
      <c r="K10" s="21">
        <v>0.1242</v>
      </c>
      <c r="L10" s="22">
        <v>0.81606000000000001</v>
      </c>
      <c r="M10" s="23">
        <v>0.12540000000000001</v>
      </c>
      <c r="N10" s="24">
        <v>0.123</v>
      </c>
      <c r="O10" s="23">
        <v>0.17233999999999999</v>
      </c>
      <c r="P10" s="24">
        <v>0.17144000000000001</v>
      </c>
    </row>
    <row r="11" spans="1:16" ht="15.75" thickTop="1" x14ac:dyDescent="0.25">
      <c r="A11" s="28" t="s">
        <v>18</v>
      </c>
      <c r="B11" s="29">
        <f>SUM(B6:B10)</f>
        <v>0.86742999999999992</v>
      </c>
      <c r="C11" s="29">
        <f>SUM(C6:C10)</f>
        <v>1.1004499999999999</v>
      </c>
      <c r="D11" s="29">
        <f>SUM(D6:D10)</f>
        <v>0.56262999999999996</v>
      </c>
      <c r="E11" s="29">
        <f t="shared" ref="E11:K11" si="0">SUM(E6:E10)</f>
        <v>743.75279</v>
      </c>
      <c r="F11" s="29">
        <f t="shared" si="0"/>
        <v>0.94006000000000001</v>
      </c>
      <c r="G11" s="29">
        <f t="shared" si="0"/>
        <v>0.44583000000000006</v>
      </c>
      <c r="H11" s="29">
        <f t="shared" si="0"/>
        <v>0.87570000000000003</v>
      </c>
      <c r="I11" s="29">
        <f t="shared" si="0"/>
        <v>0.42764000000000002</v>
      </c>
      <c r="J11" s="29">
        <f t="shared" si="0"/>
        <v>73.785060000000016</v>
      </c>
      <c r="K11" s="30">
        <f t="shared" si="0"/>
        <v>0.61660000000000004</v>
      </c>
      <c r="L11" s="31">
        <f>SUM(L6:L10)</f>
        <v>4.0549299999999997</v>
      </c>
      <c r="M11" s="32">
        <f>SUM(M6:M10)</f>
        <v>0.62260000000000004</v>
      </c>
      <c r="N11" s="32">
        <f t="shared" ref="N11:P11" si="1">SUM(N6:N10)</f>
        <v>0.61060000000000003</v>
      </c>
      <c r="O11" s="32">
        <f t="shared" si="1"/>
        <v>0.87102999999999997</v>
      </c>
      <c r="P11" s="32">
        <f t="shared" si="1"/>
        <v>0.86293000000000009</v>
      </c>
    </row>
    <row r="12" spans="1:16" ht="15.75" thickBot="1" x14ac:dyDescent="0.3">
      <c r="A12" s="34" t="s">
        <v>19</v>
      </c>
      <c r="B12" s="74">
        <f>B11/5</f>
        <v>0.17348599999999997</v>
      </c>
      <c r="C12" s="74">
        <f>C11/5</f>
        <v>0.22008999999999998</v>
      </c>
      <c r="D12" s="74">
        <f t="shared" ref="D12:L12" si="2">D11/5</f>
        <v>0.11252599999999999</v>
      </c>
      <c r="E12" s="74">
        <f t="shared" si="2"/>
        <v>148.75055800000001</v>
      </c>
      <c r="F12" s="74">
        <f t="shared" si="2"/>
        <v>0.18801200000000001</v>
      </c>
      <c r="G12" s="74">
        <f t="shared" si="2"/>
        <v>8.9166000000000009E-2</v>
      </c>
      <c r="H12" s="74">
        <f t="shared" si="2"/>
        <v>0.17514000000000002</v>
      </c>
      <c r="I12" s="74">
        <f t="shared" si="2"/>
        <v>8.5528000000000007E-2</v>
      </c>
      <c r="J12" s="74">
        <f t="shared" si="2"/>
        <v>14.757012000000003</v>
      </c>
      <c r="K12" s="83">
        <f t="shared" si="2"/>
        <v>0.12332000000000001</v>
      </c>
      <c r="L12" s="86">
        <f t="shared" si="2"/>
        <v>0.81098599999999998</v>
      </c>
      <c r="M12" s="75">
        <f>M11/5</f>
        <v>0.12452000000000001</v>
      </c>
      <c r="N12" s="75">
        <f>N11/5</f>
        <v>0.12212000000000001</v>
      </c>
      <c r="O12" s="75">
        <f>O11/5</f>
        <v>0.174206</v>
      </c>
      <c r="P12" s="75">
        <f>P11/5</f>
        <v>0.17258600000000002</v>
      </c>
    </row>
    <row r="13" spans="1:16" ht="15.75" thickTop="1" x14ac:dyDescent="0.25">
      <c r="A13" s="39">
        <v>42408</v>
      </c>
      <c r="B13" s="40">
        <v>0.17415</v>
      </c>
      <c r="C13" s="40">
        <v>0.21626000000000001</v>
      </c>
      <c r="D13" s="41">
        <v>0.11057</v>
      </c>
      <c r="E13" s="42">
        <v>147.58625000000001</v>
      </c>
      <c r="F13" s="41">
        <v>0.18618000000000001</v>
      </c>
      <c r="G13" s="42">
        <v>8.8169999999999998E-2</v>
      </c>
      <c r="H13" s="41">
        <v>0.17294000000000001</v>
      </c>
      <c r="I13" s="42">
        <v>8.5089999999999999E-2</v>
      </c>
      <c r="J13" s="42">
        <v>14.421010000000001</v>
      </c>
      <c r="K13" s="41">
        <v>0.12330000000000001</v>
      </c>
      <c r="L13" s="42">
        <v>0.81020000000000003</v>
      </c>
      <c r="M13" s="43">
        <v>0.1245</v>
      </c>
      <c r="N13" s="44">
        <v>0.1221</v>
      </c>
      <c r="O13" s="43">
        <v>0.17505000000000001</v>
      </c>
      <c r="P13" s="44">
        <v>0.17324999999999999</v>
      </c>
    </row>
    <row r="14" spans="1:16" x14ac:dyDescent="0.25">
      <c r="A14" s="39">
        <v>42409</v>
      </c>
      <c r="B14" s="40">
        <v>0.17401</v>
      </c>
      <c r="C14" s="40">
        <v>0.21628</v>
      </c>
      <c r="D14" s="41">
        <v>0.11058</v>
      </c>
      <c r="E14" s="42">
        <v>148.72030000000001</v>
      </c>
      <c r="F14" s="41">
        <v>0.18607000000000001</v>
      </c>
      <c r="G14" s="42">
        <v>8.5449999999999998E-2</v>
      </c>
      <c r="H14" s="41">
        <v>0.17344000000000001</v>
      </c>
      <c r="I14" s="42">
        <v>8.5449999999999998E-2</v>
      </c>
      <c r="J14" s="42">
        <v>14.322369999999999</v>
      </c>
      <c r="K14" s="41">
        <v>0.12330000000000001</v>
      </c>
      <c r="L14" s="42">
        <v>0.81020000000000003</v>
      </c>
      <c r="M14" s="43">
        <v>0.1245</v>
      </c>
      <c r="N14" s="44">
        <v>0.1221</v>
      </c>
      <c r="O14" s="43">
        <v>0.17491000000000001</v>
      </c>
      <c r="P14" s="44">
        <v>0.17311000000000001</v>
      </c>
    </row>
    <row r="15" spans="1:16" x14ac:dyDescent="0.25">
      <c r="A15" s="39">
        <v>42410</v>
      </c>
      <c r="B15" s="40">
        <v>0.17459</v>
      </c>
      <c r="C15" s="40">
        <v>0.21356</v>
      </c>
      <c r="D15" s="41">
        <v>0.10919</v>
      </c>
      <c r="E15" s="42">
        <v>148.09076999999999</v>
      </c>
      <c r="F15" s="41">
        <v>0.18592</v>
      </c>
      <c r="G15" s="42">
        <v>8.788E-2</v>
      </c>
      <c r="H15" s="41">
        <v>0.17224</v>
      </c>
      <c r="I15" s="42">
        <v>8.5080000000000003E-2</v>
      </c>
      <c r="J15" s="42">
        <v>14.137930000000001</v>
      </c>
      <c r="K15" s="41">
        <v>0.123</v>
      </c>
      <c r="L15" s="42">
        <v>0.80822000000000005</v>
      </c>
      <c r="M15" s="43">
        <v>0.1242</v>
      </c>
      <c r="N15" s="44">
        <v>0.12180000000000001</v>
      </c>
      <c r="O15" s="43">
        <v>0.17549000000000001</v>
      </c>
      <c r="P15" s="44">
        <v>0.17369000000000001</v>
      </c>
    </row>
    <row r="16" spans="1:16" x14ac:dyDescent="0.25">
      <c r="A16" s="39">
        <v>42411</v>
      </c>
      <c r="B16" s="40">
        <v>0.17419999999999999</v>
      </c>
      <c r="C16" s="40">
        <v>0.21498</v>
      </c>
      <c r="D16" s="41">
        <v>0.10992</v>
      </c>
      <c r="E16" s="42">
        <v>147.78261000000001</v>
      </c>
      <c r="F16" s="41">
        <v>0.18559999999999999</v>
      </c>
      <c r="G16" s="42">
        <v>8.7970000000000007E-2</v>
      </c>
      <c r="H16" s="41">
        <v>0.17207</v>
      </c>
      <c r="I16" s="42">
        <v>8.5110000000000005E-2</v>
      </c>
      <c r="J16" s="42">
        <v>14.10277</v>
      </c>
      <c r="K16" s="41">
        <v>0.1234</v>
      </c>
      <c r="L16" s="42">
        <v>0.81084999999999996</v>
      </c>
      <c r="M16" s="43">
        <v>0.1246</v>
      </c>
      <c r="N16" s="44">
        <v>0.1222</v>
      </c>
      <c r="O16" s="43">
        <v>0.17510000000000001</v>
      </c>
      <c r="P16" s="44">
        <v>0.17330000000000001</v>
      </c>
    </row>
    <row r="17" spans="1:16" ht="15.75" thickBot="1" x14ac:dyDescent="0.3">
      <c r="A17" s="45">
        <v>42412</v>
      </c>
      <c r="B17" s="46">
        <v>0.17455000000000001</v>
      </c>
      <c r="C17" s="46">
        <v>0.21303</v>
      </c>
      <c r="D17" s="47">
        <v>0.10902000000000001</v>
      </c>
      <c r="E17" s="48">
        <v>147.89505</v>
      </c>
      <c r="F17" s="47">
        <v>0.18528</v>
      </c>
      <c r="G17" s="48">
        <v>8.5279999999999995E-2</v>
      </c>
      <c r="H17" s="47">
        <v>0.17455000000000001</v>
      </c>
      <c r="I17" s="48">
        <v>8.5319999999999993E-2</v>
      </c>
      <c r="J17" s="48">
        <v>13.8444</v>
      </c>
      <c r="K17" s="47">
        <v>0.1234</v>
      </c>
      <c r="L17" s="48">
        <v>0.81084999999999996</v>
      </c>
      <c r="M17" s="23">
        <v>0.1246</v>
      </c>
      <c r="N17" s="24">
        <v>0.1222</v>
      </c>
      <c r="O17" s="23">
        <v>0.17544999999999999</v>
      </c>
      <c r="P17" s="24">
        <v>0.17365</v>
      </c>
    </row>
    <row r="18" spans="1:16" ht="15.75" thickTop="1" x14ac:dyDescent="0.25">
      <c r="A18" s="28" t="s">
        <v>18</v>
      </c>
      <c r="B18" s="29">
        <f>SUM(B13:B17)</f>
        <v>0.87150000000000005</v>
      </c>
      <c r="C18" s="29">
        <f>SUM(C13:C17)</f>
        <v>1.0741100000000001</v>
      </c>
      <c r="D18" s="31">
        <f t="shared" ref="D18:L18" si="3">SUM(D13:D17)</f>
        <v>0.54927999999999999</v>
      </c>
      <c r="E18" s="31">
        <f t="shared" si="3"/>
        <v>740.07497999999998</v>
      </c>
      <c r="F18" s="31">
        <f t="shared" si="3"/>
        <v>0.92905000000000004</v>
      </c>
      <c r="G18" s="31">
        <f t="shared" si="3"/>
        <v>0.43474999999999997</v>
      </c>
      <c r="H18" s="31">
        <f t="shared" si="3"/>
        <v>0.86524000000000001</v>
      </c>
      <c r="I18" s="31">
        <f t="shared" si="3"/>
        <v>0.42605000000000004</v>
      </c>
      <c r="J18" s="31">
        <f t="shared" si="3"/>
        <v>70.828479999999999</v>
      </c>
      <c r="K18" s="49">
        <f t="shared" si="3"/>
        <v>0.61640000000000006</v>
      </c>
      <c r="L18" s="31">
        <f t="shared" si="3"/>
        <v>4.0503200000000001</v>
      </c>
      <c r="M18" s="32">
        <f>SUM(M13:M17)</f>
        <v>0.62239999999999995</v>
      </c>
      <c r="N18" s="32">
        <f t="shared" ref="N18:P18" si="4">SUM(N13:N17)</f>
        <v>0.61039999999999994</v>
      </c>
      <c r="O18" s="32">
        <f t="shared" si="4"/>
        <v>0.87600000000000011</v>
      </c>
      <c r="P18" s="32">
        <f t="shared" si="4"/>
        <v>0.86699999999999999</v>
      </c>
    </row>
    <row r="19" spans="1:16" ht="15.75" thickBot="1" x14ac:dyDescent="0.3">
      <c r="A19" s="34" t="s">
        <v>19</v>
      </c>
      <c r="B19" s="35">
        <f>B18/5</f>
        <v>0.17430000000000001</v>
      </c>
      <c r="C19" s="35">
        <f>C18/5</f>
        <v>0.21482200000000001</v>
      </c>
      <c r="D19" s="36">
        <f t="shared" ref="D19:L19" si="5">D18/5</f>
        <v>0.109856</v>
      </c>
      <c r="E19" s="36">
        <f t="shared" si="5"/>
        <v>148.014996</v>
      </c>
      <c r="F19" s="36">
        <f t="shared" si="5"/>
        <v>0.18581</v>
      </c>
      <c r="G19" s="36">
        <f t="shared" si="5"/>
        <v>8.695E-2</v>
      </c>
      <c r="H19" s="36">
        <f t="shared" si="5"/>
        <v>0.17304800000000001</v>
      </c>
      <c r="I19" s="36">
        <f t="shared" si="5"/>
        <v>8.5210000000000008E-2</v>
      </c>
      <c r="J19" s="36">
        <f t="shared" si="5"/>
        <v>14.165696000000001</v>
      </c>
      <c r="K19" s="37">
        <f t="shared" si="5"/>
        <v>0.12328000000000001</v>
      </c>
      <c r="L19" s="36">
        <f t="shared" si="5"/>
        <v>0.81006400000000001</v>
      </c>
      <c r="M19" s="38">
        <f>M18/5</f>
        <v>0.12447999999999999</v>
      </c>
      <c r="N19" s="50">
        <f>N18/5</f>
        <v>0.12207999999999999</v>
      </c>
      <c r="O19" s="50">
        <f t="shared" ref="O19:P19" si="6">O18/5</f>
        <v>0.17520000000000002</v>
      </c>
      <c r="P19" s="50">
        <f t="shared" si="6"/>
        <v>0.1734</v>
      </c>
    </row>
    <row r="20" spans="1:16" ht="15.75" thickTop="1" x14ac:dyDescent="0.25">
      <c r="A20" s="39">
        <v>42415</v>
      </c>
      <c r="B20" s="40">
        <v>0.17380999999999999</v>
      </c>
      <c r="C20" s="40">
        <v>0.21479999999999999</v>
      </c>
      <c r="D20" s="41">
        <v>0.10983</v>
      </c>
      <c r="E20" s="42">
        <v>148.96215000000001</v>
      </c>
      <c r="F20" s="41">
        <v>0.18642</v>
      </c>
      <c r="G20" s="42">
        <v>8.7849999999999998E-2</v>
      </c>
      <c r="H20" s="41">
        <v>0.17233999999999999</v>
      </c>
      <c r="I20" s="42">
        <v>8.5120000000000001E-2</v>
      </c>
      <c r="J20" s="42">
        <v>13.973409999999999</v>
      </c>
      <c r="K20" s="41">
        <v>0.1235</v>
      </c>
      <c r="L20" s="42">
        <v>0.81150999999999995</v>
      </c>
      <c r="M20" s="43">
        <v>0.12470000000000001</v>
      </c>
      <c r="N20" s="44">
        <v>0.12230000000000001</v>
      </c>
      <c r="O20" s="43">
        <v>0.17471</v>
      </c>
      <c r="P20" s="44">
        <v>0.17291000000000001</v>
      </c>
    </row>
    <row r="21" spans="1:16" x14ac:dyDescent="0.25">
      <c r="A21" s="39">
        <v>42416</v>
      </c>
      <c r="B21" s="40">
        <v>0.17330999999999999</v>
      </c>
      <c r="C21" s="40">
        <v>0.21637000000000001</v>
      </c>
      <c r="D21" s="41">
        <v>0.11087</v>
      </c>
      <c r="E21" s="42">
        <v>149.76822999999999</v>
      </c>
      <c r="F21" s="41">
        <v>0.18615999999999999</v>
      </c>
      <c r="G21" s="42">
        <v>8.7989999999999999E-2</v>
      </c>
      <c r="H21" s="41">
        <v>0.17308000000000001</v>
      </c>
      <c r="I21" s="42">
        <v>8.5419999999999996E-2</v>
      </c>
      <c r="J21" s="42">
        <v>14.108140000000001</v>
      </c>
      <c r="K21" s="41">
        <v>0.1237</v>
      </c>
      <c r="L21" s="42">
        <v>0.80493999999999999</v>
      </c>
      <c r="M21" s="43">
        <v>0.1249</v>
      </c>
      <c r="N21" s="44">
        <v>0.1225</v>
      </c>
      <c r="O21" s="43">
        <v>0.17421</v>
      </c>
      <c r="P21" s="44">
        <v>0.17241000000000001</v>
      </c>
    </row>
    <row r="22" spans="1:16" x14ac:dyDescent="0.25">
      <c r="A22" s="39">
        <v>42417</v>
      </c>
      <c r="B22" s="40">
        <v>0.17357</v>
      </c>
      <c r="C22" s="40">
        <v>0.21672</v>
      </c>
      <c r="D22" s="41">
        <v>0.11081000000000001</v>
      </c>
      <c r="E22" s="42">
        <v>150.36419000000001</v>
      </c>
      <c r="F22" s="41">
        <v>0.18698000000000001</v>
      </c>
      <c r="G22" s="42">
        <v>8.8410000000000002E-2</v>
      </c>
      <c r="H22" s="41">
        <v>0.17335999999999999</v>
      </c>
      <c r="I22" s="42">
        <v>8.5989999999999997E-2</v>
      </c>
      <c r="J22" s="42">
        <v>14.106619999999999</v>
      </c>
      <c r="K22" s="41">
        <v>0.1236</v>
      </c>
      <c r="L22" s="42">
        <v>0.80464000000000002</v>
      </c>
      <c r="M22" s="43">
        <v>0.12479999999999999</v>
      </c>
      <c r="N22" s="44">
        <v>0.12239999999999999</v>
      </c>
      <c r="O22" s="43">
        <v>0.17446999999999999</v>
      </c>
      <c r="P22" s="44">
        <v>0.17266999999999999</v>
      </c>
    </row>
    <row r="23" spans="1:16" x14ac:dyDescent="0.25">
      <c r="A23" s="39">
        <v>42418</v>
      </c>
      <c r="B23" s="40">
        <v>0.17316000000000001</v>
      </c>
      <c r="C23" s="40">
        <v>0.21718999999999999</v>
      </c>
      <c r="D23" s="41">
        <v>0.11104</v>
      </c>
      <c r="E23" s="42">
        <v>151.36535000000001</v>
      </c>
      <c r="F23" s="41">
        <v>0.18737000000000001</v>
      </c>
      <c r="G23" s="42">
        <v>8.8580000000000006E-2</v>
      </c>
      <c r="H23" s="41">
        <v>0.17401</v>
      </c>
      <c r="I23" s="42">
        <v>8.6540000000000006E-2</v>
      </c>
      <c r="J23" s="42">
        <v>14.10505</v>
      </c>
      <c r="K23" s="41">
        <v>0.1237</v>
      </c>
      <c r="L23" s="42">
        <v>0.80730000000000002</v>
      </c>
      <c r="M23" s="43">
        <v>0.1249</v>
      </c>
      <c r="N23" s="44">
        <v>0.1225</v>
      </c>
      <c r="O23" s="43">
        <v>0.17405999999999999</v>
      </c>
      <c r="P23" s="44">
        <v>0.17226</v>
      </c>
    </row>
    <row r="24" spans="1:16" ht="15.75" thickBot="1" x14ac:dyDescent="0.3">
      <c r="A24" s="45">
        <v>42419</v>
      </c>
      <c r="B24" s="46">
        <v>0.17313999999999999</v>
      </c>
      <c r="C24" s="46">
        <v>0.21815999999999999</v>
      </c>
      <c r="D24" s="47">
        <v>0.11154</v>
      </c>
      <c r="E24" s="48">
        <v>148.88676000000001</v>
      </c>
      <c r="F24" s="47">
        <v>0.18668000000000001</v>
      </c>
      <c r="G24" s="48">
        <v>8.8800000000000004E-2</v>
      </c>
      <c r="H24" s="47">
        <v>0.17387</v>
      </c>
      <c r="I24" s="48">
        <v>8.6430000000000007E-2</v>
      </c>
      <c r="J24" s="48">
        <v>14.09951</v>
      </c>
      <c r="K24" s="47">
        <v>0.1239</v>
      </c>
      <c r="L24" s="48">
        <v>0.80752000000000002</v>
      </c>
      <c r="M24" s="23">
        <v>0.12509999999999999</v>
      </c>
      <c r="N24" s="24">
        <v>0.1227</v>
      </c>
      <c r="O24" s="23">
        <v>0.17404</v>
      </c>
      <c r="P24" s="24">
        <v>0.17224</v>
      </c>
    </row>
    <row r="25" spans="1:16" ht="15.75" thickTop="1" x14ac:dyDescent="0.25">
      <c r="A25" s="28" t="s">
        <v>18</v>
      </c>
      <c r="B25" s="29">
        <f>SUM(B20:B24)</f>
        <v>0.86698999999999993</v>
      </c>
      <c r="C25" s="29">
        <f>SUM(C20:C24)</f>
        <v>1.08324</v>
      </c>
      <c r="D25" s="31">
        <f t="shared" ref="D25:P25" si="7">SUM(D20:D24)</f>
        <v>0.55408999999999997</v>
      </c>
      <c r="E25" s="31">
        <f t="shared" si="7"/>
        <v>749.34667999999999</v>
      </c>
      <c r="F25" s="31">
        <f t="shared" si="7"/>
        <v>0.93361000000000005</v>
      </c>
      <c r="G25" s="31">
        <f t="shared" si="7"/>
        <v>0.44162999999999997</v>
      </c>
      <c r="H25" s="31">
        <f t="shared" si="7"/>
        <v>0.86665999999999999</v>
      </c>
      <c r="I25" s="31">
        <f t="shared" si="7"/>
        <v>0.42949999999999999</v>
      </c>
      <c r="J25" s="31">
        <f t="shared" si="7"/>
        <v>70.39273</v>
      </c>
      <c r="K25" s="49">
        <f t="shared" si="7"/>
        <v>0.61840000000000006</v>
      </c>
      <c r="L25" s="31"/>
      <c r="M25" s="32">
        <f t="shared" si="7"/>
        <v>0.62439999999999996</v>
      </c>
      <c r="N25" s="33">
        <f t="shared" si="7"/>
        <v>0.61240000000000006</v>
      </c>
      <c r="O25" s="33">
        <f t="shared" si="7"/>
        <v>0.87148999999999999</v>
      </c>
      <c r="P25" s="33">
        <f t="shared" si="7"/>
        <v>0.86248999999999998</v>
      </c>
    </row>
    <row r="26" spans="1:16" ht="15.75" thickBot="1" x14ac:dyDescent="0.3">
      <c r="A26" s="34" t="s">
        <v>19</v>
      </c>
      <c r="B26" s="35">
        <f>B25/5</f>
        <v>0.173398</v>
      </c>
      <c r="C26" s="35">
        <f>C25/5</f>
        <v>0.21664800000000001</v>
      </c>
      <c r="D26" s="36">
        <f t="shared" ref="D26:K26" si="8">D25/5</f>
        <v>0.110818</v>
      </c>
      <c r="E26" s="36">
        <f t="shared" si="8"/>
        <v>149.869336</v>
      </c>
      <c r="F26" s="36">
        <f t="shared" si="8"/>
        <v>0.186722</v>
      </c>
      <c r="G26" s="36">
        <f t="shared" si="8"/>
        <v>8.8325999999999988E-2</v>
      </c>
      <c r="H26" s="36">
        <f t="shared" si="8"/>
        <v>0.17333199999999999</v>
      </c>
      <c r="I26" s="36">
        <f t="shared" si="8"/>
        <v>8.5900000000000004E-2</v>
      </c>
      <c r="J26" s="36">
        <f t="shared" si="8"/>
        <v>14.078545999999999</v>
      </c>
      <c r="K26" s="37">
        <f t="shared" si="8"/>
        <v>0.12368000000000001</v>
      </c>
      <c r="L26" s="36"/>
      <c r="M26" s="38">
        <f>M25/5</f>
        <v>0.12487999999999999</v>
      </c>
      <c r="N26" s="50">
        <f>N25/5</f>
        <v>0.12248000000000001</v>
      </c>
      <c r="O26" s="50">
        <f t="shared" ref="O26:P26" si="9">O25/5</f>
        <v>0.17429800000000001</v>
      </c>
      <c r="P26" s="50">
        <f t="shared" si="9"/>
        <v>0.17249799999999998</v>
      </c>
    </row>
    <row r="27" spans="1:16" ht="15.75" thickTop="1" x14ac:dyDescent="0.25">
      <c r="A27" s="39">
        <v>42422</v>
      </c>
      <c r="B27" s="40">
        <v>0.17351</v>
      </c>
      <c r="C27" s="40">
        <v>0.21783</v>
      </c>
      <c r="D27" s="41">
        <v>0.11137</v>
      </c>
      <c r="E27" s="42">
        <v>152.73205999999999</v>
      </c>
      <c r="F27" s="41">
        <v>0.18645</v>
      </c>
      <c r="G27" s="42">
        <v>8.8709999999999997E-2</v>
      </c>
      <c r="H27" s="41">
        <v>0.17405000000000001</v>
      </c>
      <c r="I27" s="42">
        <v>8.6699999999999999E-2</v>
      </c>
      <c r="J27" s="42">
        <v>13.940340000000001</v>
      </c>
      <c r="K27" s="41">
        <v>0.12379999999999999</v>
      </c>
      <c r="L27" s="42">
        <v>0.80723</v>
      </c>
      <c r="M27" s="43">
        <v>0.125</v>
      </c>
      <c r="N27" s="44">
        <v>0.1226</v>
      </c>
      <c r="O27" s="43">
        <v>0.17441000000000001</v>
      </c>
      <c r="P27" s="44">
        <v>0.17261000000000001</v>
      </c>
    </row>
    <row r="28" spans="1:16" x14ac:dyDescent="0.25">
      <c r="A28" s="39">
        <v>42423</v>
      </c>
      <c r="B28" s="40">
        <v>0.17247000000000001</v>
      </c>
      <c r="C28" s="40">
        <v>0.21967</v>
      </c>
      <c r="D28" s="41">
        <v>0.11230999999999999</v>
      </c>
      <c r="E28" s="42">
        <v>152.93397999999999</v>
      </c>
      <c r="F28" s="41">
        <v>0.18609999999999999</v>
      </c>
      <c r="G28" s="42">
        <v>8.9340000000000003E-2</v>
      </c>
      <c r="H28" s="41">
        <v>0.17416000000000001</v>
      </c>
      <c r="I28" s="42">
        <v>8.7590000000000001E-2</v>
      </c>
      <c r="J28" s="42">
        <v>14.022650000000001</v>
      </c>
      <c r="K28" s="41">
        <v>0.1242</v>
      </c>
      <c r="L28" s="42">
        <v>0.80796000000000001</v>
      </c>
      <c r="M28" s="43">
        <v>0.12540000000000001</v>
      </c>
      <c r="N28" s="44">
        <v>0.123</v>
      </c>
      <c r="O28" s="43">
        <v>0.17337</v>
      </c>
      <c r="P28" s="44">
        <v>0.17157</v>
      </c>
    </row>
    <row r="29" spans="1:16" x14ac:dyDescent="0.25">
      <c r="A29" s="39">
        <v>42424</v>
      </c>
      <c r="B29" s="40">
        <v>0.17201</v>
      </c>
      <c r="C29" s="40">
        <v>0.22056999999999999</v>
      </c>
      <c r="D29" s="41">
        <v>0.11277</v>
      </c>
      <c r="E29" s="42">
        <v>152.82499000000001</v>
      </c>
      <c r="F29" s="41">
        <v>0.18603</v>
      </c>
      <c r="G29" s="42">
        <v>8.9450000000000002E-2</v>
      </c>
      <c r="H29" s="41">
        <v>0.17463999999999999</v>
      </c>
      <c r="I29" s="42">
        <v>8.8230000000000003E-2</v>
      </c>
      <c r="J29" s="42">
        <v>13.96246</v>
      </c>
      <c r="K29" s="41">
        <v>0.12429999999999999</v>
      </c>
      <c r="L29" s="42">
        <v>0.81135000000000002</v>
      </c>
      <c r="M29" s="43">
        <v>0.1255</v>
      </c>
      <c r="N29" s="44">
        <v>0.1231</v>
      </c>
      <c r="O29" s="43">
        <v>0.17291000000000001</v>
      </c>
      <c r="P29" s="44">
        <v>0.17111000000000001</v>
      </c>
    </row>
    <row r="30" spans="1:16" x14ac:dyDescent="0.25">
      <c r="A30" s="39">
        <v>42425</v>
      </c>
      <c r="B30" s="40">
        <v>0.17272999999999999</v>
      </c>
      <c r="C30" s="40">
        <v>0.22033</v>
      </c>
      <c r="D30" s="41">
        <v>0.11265</v>
      </c>
      <c r="E30" s="42">
        <v>153.04337000000001</v>
      </c>
      <c r="F30" s="41">
        <v>0.18701000000000001</v>
      </c>
      <c r="G30" s="42">
        <v>9.4700000000000006E-2</v>
      </c>
      <c r="H30" s="41">
        <v>0.17443</v>
      </c>
      <c r="I30" s="42">
        <v>8.8900000000000007E-2</v>
      </c>
      <c r="J30" s="42">
        <v>13.82771</v>
      </c>
      <c r="K30" s="41">
        <v>0.124</v>
      </c>
      <c r="L30" s="42">
        <v>0.81147999999999998</v>
      </c>
      <c r="M30" s="43">
        <v>0.12520000000000001</v>
      </c>
      <c r="N30" s="44">
        <v>0.12280000000000001</v>
      </c>
      <c r="O30" s="43">
        <v>0.17363000000000001</v>
      </c>
      <c r="P30" s="44">
        <v>0.17183000000000001</v>
      </c>
    </row>
    <row r="31" spans="1:16" ht="15.75" thickBot="1" x14ac:dyDescent="0.3">
      <c r="A31" s="45">
        <v>42426</v>
      </c>
      <c r="B31" s="46">
        <v>0.17247999999999999</v>
      </c>
      <c r="C31" s="46">
        <v>0.22037999999999999</v>
      </c>
      <c r="D31" s="47">
        <v>0.11268</v>
      </c>
      <c r="E31" s="48">
        <v>153.56538</v>
      </c>
      <c r="F31" s="47">
        <v>0.18573999999999999</v>
      </c>
      <c r="G31" s="48">
        <v>8.9039999999999994E-2</v>
      </c>
      <c r="H31" s="47">
        <v>0.17424999999999999</v>
      </c>
      <c r="I31" s="48">
        <v>8.9039999999999994E-2</v>
      </c>
      <c r="J31" s="48">
        <v>13.974360000000001</v>
      </c>
      <c r="K31" s="47">
        <v>0.1242</v>
      </c>
      <c r="L31" s="48">
        <v>0.81140000000000001</v>
      </c>
      <c r="M31" s="23">
        <v>0.12540000000000001</v>
      </c>
      <c r="N31" s="24">
        <v>0.123</v>
      </c>
      <c r="O31" s="23">
        <v>0.17338000000000001</v>
      </c>
      <c r="P31" s="24">
        <v>0.17158000000000001</v>
      </c>
    </row>
    <row r="32" spans="1:16" ht="15.75" thickTop="1" x14ac:dyDescent="0.25">
      <c r="A32" s="28" t="s">
        <v>18</v>
      </c>
      <c r="B32" s="29">
        <f t="shared" ref="B32:P32" si="10">SUM(B27:B31)</f>
        <v>0.86319999999999997</v>
      </c>
      <c r="C32" s="29">
        <f t="shared" si="10"/>
        <v>1.0987799999999999</v>
      </c>
      <c r="D32" s="30">
        <f t="shared" si="10"/>
        <v>0.56177999999999995</v>
      </c>
      <c r="E32" s="31">
        <f t="shared" si="10"/>
        <v>765.09978000000001</v>
      </c>
      <c r="F32" s="30">
        <f t="shared" si="10"/>
        <v>0.93132999999999999</v>
      </c>
      <c r="G32" s="31">
        <f t="shared" si="10"/>
        <v>0.45123999999999997</v>
      </c>
      <c r="H32" s="30">
        <f t="shared" si="10"/>
        <v>0.87153000000000003</v>
      </c>
      <c r="I32" s="31">
        <f t="shared" si="10"/>
        <v>0.44045999999999996</v>
      </c>
      <c r="J32" s="31">
        <f t="shared" si="10"/>
        <v>69.727519999999998</v>
      </c>
      <c r="K32" s="30">
        <f t="shared" si="10"/>
        <v>0.62049999999999994</v>
      </c>
      <c r="L32" s="31">
        <f t="shared" si="10"/>
        <v>4.0494200000000005</v>
      </c>
      <c r="M32" s="32">
        <f t="shared" si="10"/>
        <v>0.62650000000000006</v>
      </c>
      <c r="N32" s="33">
        <f t="shared" si="10"/>
        <v>0.61450000000000005</v>
      </c>
      <c r="O32" s="33">
        <f t="shared" si="10"/>
        <v>0.86770000000000003</v>
      </c>
      <c r="P32" s="33">
        <f t="shared" si="10"/>
        <v>0.85870000000000002</v>
      </c>
    </row>
    <row r="33" spans="1:16" ht="15.75" thickBot="1" x14ac:dyDescent="0.3">
      <c r="A33" s="34" t="s">
        <v>19</v>
      </c>
      <c r="B33" s="35">
        <f>B32/5</f>
        <v>0.17263999999999999</v>
      </c>
      <c r="C33" s="35">
        <f>C32/5</f>
        <v>0.21975599999999998</v>
      </c>
      <c r="D33" s="36">
        <f t="shared" ref="D33:L33" si="11">D32/5</f>
        <v>0.11235599999999998</v>
      </c>
      <c r="E33" s="36">
        <f t="shared" si="11"/>
        <v>153.01995600000001</v>
      </c>
      <c r="F33" s="36">
        <f t="shared" si="11"/>
        <v>0.18626599999999999</v>
      </c>
      <c r="G33" s="36">
        <f t="shared" si="11"/>
        <v>9.0247999999999995E-2</v>
      </c>
      <c r="H33" s="36">
        <f t="shared" si="11"/>
        <v>0.17430600000000002</v>
      </c>
      <c r="I33" s="36">
        <f t="shared" si="11"/>
        <v>8.809199999999999E-2</v>
      </c>
      <c r="J33" s="36">
        <f t="shared" si="11"/>
        <v>13.945504</v>
      </c>
      <c r="K33" s="37">
        <f t="shared" si="11"/>
        <v>0.12409999999999999</v>
      </c>
      <c r="L33" s="36">
        <f t="shared" si="11"/>
        <v>0.80988400000000005</v>
      </c>
      <c r="M33" s="38">
        <f>M32/5</f>
        <v>0.12530000000000002</v>
      </c>
      <c r="N33" s="50">
        <f>N32/5</f>
        <v>0.12290000000000001</v>
      </c>
      <c r="O33" s="50">
        <f t="shared" ref="O33:P33" si="12">O32/5</f>
        <v>0.17354</v>
      </c>
      <c r="P33" s="50">
        <f t="shared" si="12"/>
        <v>0.17174</v>
      </c>
    </row>
    <row r="34" spans="1:16" ht="15.75" thickTop="1" x14ac:dyDescent="0.25">
      <c r="A34" s="39">
        <v>42429</v>
      </c>
      <c r="B34" s="40">
        <v>0.17326</v>
      </c>
      <c r="C34" s="40">
        <v>0.22139</v>
      </c>
      <c r="D34" s="41">
        <v>0.11319</v>
      </c>
      <c r="E34" s="42">
        <v>152.96494999999999</v>
      </c>
      <c r="F34" s="41">
        <v>0.18611</v>
      </c>
      <c r="G34" s="42">
        <v>8.9090000000000003E-2</v>
      </c>
      <c r="H34" s="41">
        <v>0.17424000000000001</v>
      </c>
      <c r="I34" s="42">
        <v>8.9200000000000002E-2</v>
      </c>
      <c r="J34" s="42">
        <v>14.08587</v>
      </c>
      <c r="K34" s="41">
        <v>0.1237</v>
      </c>
      <c r="L34" s="42">
        <v>0.80871999999999999</v>
      </c>
      <c r="M34" s="43">
        <v>0.1249</v>
      </c>
      <c r="N34" s="44">
        <v>0.1225</v>
      </c>
      <c r="O34" s="43">
        <v>0.17416000000000001</v>
      </c>
      <c r="P34" s="44">
        <v>0.17236000000000001</v>
      </c>
    </row>
    <row r="35" spans="1:16" ht="15.75" thickBot="1" x14ac:dyDescent="0.3">
      <c r="A35" s="45"/>
      <c r="B35" s="46"/>
      <c r="C35" s="46"/>
      <c r="D35" s="47"/>
      <c r="E35" s="48"/>
      <c r="F35" s="47"/>
      <c r="G35" s="48"/>
      <c r="H35" s="47"/>
      <c r="I35" s="48"/>
      <c r="J35" s="48"/>
      <c r="K35" s="47"/>
      <c r="L35" s="48"/>
      <c r="M35" s="23"/>
      <c r="N35" s="24"/>
      <c r="O35" s="23"/>
      <c r="P35" s="24"/>
    </row>
    <row r="36" spans="1:16" ht="15.75" thickTop="1" x14ac:dyDescent="0.25">
      <c r="A36" s="28" t="s">
        <v>18</v>
      </c>
      <c r="B36" s="29">
        <f t="shared" ref="B36:P36" si="13">SUM(B34:B35)</f>
        <v>0.17326</v>
      </c>
      <c r="C36" s="29">
        <f t="shared" si="13"/>
        <v>0.22139</v>
      </c>
      <c r="D36" s="30">
        <f t="shared" si="13"/>
        <v>0.11319</v>
      </c>
      <c r="E36" s="31">
        <f t="shared" si="13"/>
        <v>152.96494999999999</v>
      </c>
      <c r="F36" s="30">
        <f t="shared" si="13"/>
        <v>0.18611</v>
      </c>
      <c r="G36" s="31">
        <f t="shared" si="13"/>
        <v>8.9090000000000003E-2</v>
      </c>
      <c r="H36" s="30">
        <f t="shared" si="13"/>
        <v>0.17424000000000001</v>
      </c>
      <c r="I36" s="31">
        <f t="shared" si="13"/>
        <v>8.9200000000000002E-2</v>
      </c>
      <c r="J36" s="31">
        <f t="shared" si="13"/>
        <v>14.08587</v>
      </c>
      <c r="K36" s="30">
        <f t="shared" si="13"/>
        <v>0.1237</v>
      </c>
      <c r="L36" s="31">
        <f t="shared" si="13"/>
        <v>0.80871999999999999</v>
      </c>
      <c r="M36" s="32">
        <f t="shared" si="13"/>
        <v>0.1249</v>
      </c>
      <c r="N36" s="33">
        <f t="shared" si="13"/>
        <v>0.1225</v>
      </c>
      <c r="O36" s="33">
        <f t="shared" si="13"/>
        <v>0.17416000000000001</v>
      </c>
      <c r="P36" s="33">
        <f t="shared" si="13"/>
        <v>0.17236000000000001</v>
      </c>
    </row>
    <row r="37" spans="1:16" ht="15.75" thickBot="1" x14ac:dyDescent="0.3">
      <c r="A37" s="34" t="s">
        <v>19</v>
      </c>
      <c r="B37" s="35">
        <f>B36/5</f>
        <v>3.4652000000000002E-2</v>
      </c>
      <c r="C37" s="35">
        <f>C36/5</f>
        <v>4.4277999999999998E-2</v>
      </c>
      <c r="D37" s="36">
        <f t="shared" ref="D37:L37" si="14">D36/5</f>
        <v>2.2637999999999998E-2</v>
      </c>
      <c r="E37" s="36">
        <f t="shared" si="14"/>
        <v>30.592989999999997</v>
      </c>
      <c r="F37" s="36">
        <f t="shared" si="14"/>
        <v>3.7221999999999998E-2</v>
      </c>
      <c r="G37" s="36">
        <f t="shared" si="14"/>
        <v>1.7818000000000001E-2</v>
      </c>
      <c r="H37" s="36">
        <f t="shared" si="14"/>
        <v>3.4848000000000004E-2</v>
      </c>
      <c r="I37" s="36">
        <f t="shared" si="14"/>
        <v>1.7840000000000002E-2</v>
      </c>
      <c r="J37" s="36">
        <f t="shared" si="14"/>
        <v>2.8171740000000001</v>
      </c>
      <c r="K37" s="37">
        <f t="shared" si="14"/>
        <v>2.4740000000000002E-2</v>
      </c>
      <c r="L37" s="36">
        <f t="shared" si="14"/>
        <v>0.161744</v>
      </c>
      <c r="M37" s="38">
        <f>M36/5</f>
        <v>2.4979999999999999E-2</v>
      </c>
      <c r="N37" s="38">
        <f t="shared" ref="N37:O37" si="15">N36/5</f>
        <v>2.4500000000000001E-2</v>
      </c>
      <c r="O37" s="38">
        <f t="shared" si="15"/>
        <v>3.4832000000000002E-2</v>
      </c>
      <c r="P37" s="38">
        <f>P36/5</f>
        <v>3.4472000000000003E-2</v>
      </c>
    </row>
    <row r="38" spans="1:16" ht="15.75" thickTop="1" x14ac:dyDescent="0.25">
      <c r="A38" s="51"/>
      <c r="B38" s="40"/>
      <c r="C38" s="40"/>
      <c r="D38" s="41"/>
      <c r="E38" s="42"/>
      <c r="F38" s="41"/>
      <c r="G38" s="42"/>
      <c r="H38" s="41"/>
      <c r="I38" s="42"/>
      <c r="J38" s="42"/>
      <c r="K38" s="41"/>
      <c r="L38" s="42"/>
      <c r="M38" s="43"/>
      <c r="N38" s="44"/>
      <c r="O38" s="43"/>
      <c r="P38" s="44"/>
    </row>
    <row r="39" spans="1:16" x14ac:dyDescent="0.25">
      <c r="A39" s="51"/>
      <c r="B39" s="40"/>
      <c r="C39" s="52"/>
      <c r="D39" s="53"/>
      <c r="E39" s="54" t="s">
        <v>20</v>
      </c>
      <c r="F39" s="41"/>
      <c r="G39" s="42"/>
      <c r="H39" s="41"/>
      <c r="I39" s="42"/>
      <c r="J39" s="42"/>
      <c r="K39" s="41"/>
      <c r="L39" s="42"/>
      <c r="M39" s="43"/>
      <c r="N39" s="44"/>
      <c r="O39" s="43"/>
      <c r="P39" s="44"/>
    </row>
    <row r="40" spans="1:16" ht="15.75" thickBot="1" x14ac:dyDescent="0.3">
      <c r="A40" s="55"/>
      <c r="B40" s="56"/>
      <c r="C40" s="56"/>
      <c r="D40" s="57"/>
      <c r="E40" s="58"/>
      <c r="F40" s="57"/>
      <c r="G40" s="58"/>
      <c r="H40" s="57"/>
      <c r="I40" s="58"/>
      <c r="J40" s="58"/>
      <c r="K40" s="57"/>
      <c r="L40" s="58"/>
      <c r="M40" s="59"/>
      <c r="N40" s="60"/>
      <c r="O40" s="59"/>
      <c r="P40" s="60"/>
    </row>
    <row r="41" spans="1:16" x14ac:dyDescent="0.25">
      <c r="A41" s="61" t="s">
        <v>21</v>
      </c>
      <c r="B41" s="62">
        <f>SUM(B6:B10,B13:B17,B20:B24,B27:B31,B34)</f>
        <v>3.6423800000000006</v>
      </c>
      <c r="C41" s="62">
        <f t="shared" ref="C41:P41" si="16">SUM(C6:C10,C13:C17,C20:C24,C27:C31,C34)</f>
        <v>4.5779699999999997</v>
      </c>
      <c r="D41" s="62">
        <f t="shared" si="16"/>
        <v>2.34097</v>
      </c>
      <c r="E41" s="62">
        <f t="shared" si="16"/>
        <v>3151.2391799999996</v>
      </c>
      <c r="F41" s="62">
        <f t="shared" si="16"/>
        <v>3.920160000000001</v>
      </c>
      <c r="G41" s="62">
        <f t="shared" si="16"/>
        <v>1.8625400000000001</v>
      </c>
      <c r="H41" s="62">
        <f t="shared" si="16"/>
        <v>3.6533700000000002</v>
      </c>
      <c r="I41" s="62">
        <f t="shared" si="16"/>
        <v>1.8128500000000001</v>
      </c>
      <c r="J41" s="62">
        <f t="shared" si="16"/>
        <v>298.81966000000006</v>
      </c>
      <c r="K41" s="84">
        <f t="shared" si="16"/>
        <v>2.5955999999999992</v>
      </c>
      <c r="L41" s="63">
        <f t="shared" si="16"/>
        <v>16.999300000000002</v>
      </c>
      <c r="M41" s="44">
        <f t="shared" si="16"/>
        <v>2.6208</v>
      </c>
      <c r="N41" s="44">
        <f t="shared" si="16"/>
        <v>2.5704000000000007</v>
      </c>
      <c r="O41" s="44">
        <f t="shared" si="16"/>
        <v>3.66038</v>
      </c>
      <c r="P41" s="44">
        <f t="shared" si="16"/>
        <v>3.6234800000000007</v>
      </c>
    </row>
    <row r="42" spans="1:16" x14ac:dyDescent="0.25">
      <c r="A42" s="61" t="s">
        <v>22</v>
      </c>
      <c r="B42" s="62">
        <f>B41/21</f>
        <v>0.17344666666666669</v>
      </c>
      <c r="C42" s="62">
        <f t="shared" ref="C42:L42" si="17">C41/21</f>
        <v>0.2179985714285714</v>
      </c>
      <c r="D42" s="62">
        <f t="shared" si="17"/>
        <v>0.11147476190476191</v>
      </c>
      <c r="E42" s="62">
        <f t="shared" si="17"/>
        <v>150.05900857142856</v>
      </c>
      <c r="F42" s="62">
        <f t="shared" si="17"/>
        <v>0.18667428571428576</v>
      </c>
      <c r="G42" s="62">
        <f t="shared" si="17"/>
        <v>8.8692380952380953E-2</v>
      </c>
      <c r="H42" s="62">
        <f t="shared" si="17"/>
        <v>0.17397000000000001</v>
      </c>
      <c r="I42" s="62">
        <f t="shared" si="17"/>
        <v>8.6326190476190473E-2</v>
      </c>
      <c r="J42" s="62">
        <f t="shared" si="17"/>
        <v>14.229507619047622</v>
      </c>
      <c r="K42" s="84">
        <f t="shared" si="17"/>
        <v>0.12359999999999996</v>
      </c>
      <c r="L42" s="63">
        <f t="shared" si="17"/>
        <v>0.80949047619047632</v>
      </c>
      <c r="M42" s="44">
        <f t="shared" ref="M42" si="18">M41/21</f>
        <v>0.12479999999999999</v>
      </c>
      <c r="N42" s="44">
        <f t="shared" ref="N42" si="19">N41/21</f>
        <v>0.12240000000000004</v>
      </c>
      <c r="O42" s="44">
        <f t="shared" ref="O42" si="20">O41/21</f>
        <v>0.17430380952380953</v>
      </c>
      <c r="P42" s="44">
        <f t="shared" ref="P42" si="21">P41/21</f>
        <v>0.17254666666666671</v>
      </c>
    </row>
    <row r="43" spans="1:16" x14ac:dyDescent="0.25">
      <c r="A43" s="61" t="s">
        <v>23</v>
      </c>
      <c r="B43" s="62">
        <f>1/B42</f>
        <v>5.7654610447015404</v>
      </c>
      <c r="C43" s="62">
        <f t="shared" ref="C43:L43" si="22">1/C42</f>
        <v>4.5871860234994992</v>
      </c>
      <c r="D43" s="62">
        <f t="shared" si="22"/>
        <v>8.9706403755708095</v>
      </c>
      <c r="E43" s="62">
        <f t="shared" si="22"/>
        <v>6.6640450947934712E-3</v>
      </c>
      <c r="F43" s="62">
        <f t="shared" si="22"/>
        <v>5.3569242071752159</v>
      </c>
      <c r="G43" s="62">
        <f t="shared" si="22"/>
        <v>11.274925639180903</v>
      </c>
      <c r="H43" s="62">
        <f t="shared" si="22"/>
        <v>5.7481174915215263</v>
      </c>
      <c r="I43" s="62">
        <f t="shared" si="22"/>
        <v>11.583969992001546</v>
      </c>
      <c r="J43" s="62">
        <f t="shared" si="22"/>
        <v>7.027650054885945E-2</v>
      </c>
      <c r="K43" s="84">
        <f t="shared" si="22"/>
        <v>8.0906148867313945</v>
      </c>
      <c r="L43" s="63">
        <f t="shared" si="22"/>
        <v>1.2353449847934912</v>
      </c>
      <c r="M43" s="44">
        <f t="shared" ref="M43" si="23">1/M42</f>
        <v>8.0128205128205128</v>
      </c>
      <c r="N43" s="44">
        <f t="shared" ref="N43" si="24">1/N42</f>
        <v>8.1699346405228734</v>
      </c>
      <c r="O43" s="44">
        <f t="shared" ref="O43" si="25">1/O42</f>
        <v>5.7371092618799135</v>
      </c>
      <c r="P43" s="44">
        <f t="shared" ref="P43" si="26">1/P42</f>
        <v>5.7955335754578456</v>
      </c>
    </row>
    <row r="44" spans="1:16" ht="15.75" thickBot="1" x14ac:dyDescent="0.3">
      <c r="A44" s="55"/>
      <c r="B44" s="65"/>
      <c r="C44" s="65"/>
      <c r="D44" s="66"/>
      <c r="E44" s="67"/>
      <c r="F44" s="66"/>
      <c r="G44" s="67"/>
      <c r="H44" s="66"/>
      <c r="I44" s="67"/>
      <c r="J44" s="67"/>
      <c r="K44" s="66"/>
      <c r="L44" s="67"/>
      <c r="M44" s="68"/>
      <c r="N44" s="69"/>
      <c r="O44" s="68"/>
      <c r="P44" s="6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opLeftCell="B1" workbookViewId="0">
      <selection activeCell="B1" sqref="B1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2" width="10.85546875" customWidth="1"/>
    <col min="13" max="13" width="10.42578125" customWidth="1"/>
    <col min="14" max="14" width="10.28515625" customWidth="1"/>
    <col min="15" max="16" width="10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4" thickBot="1" x14ac:dyDescent="0.4">
      <c r="A2" s="1"/>
      <c r="B2" s="1"/>
      <c r="C2" s="73" t="s">
        <v>27</v>
      </c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</row>
    <row r="3" spans="1:16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1" t="s">
        <v>0</v>
      </c>
      <c r="N3" s="12"/>
      <c r="O3" s="12"/>
      <c r="P3" s="13"/>
    </row>
    <row r="4" spans="1:16" ht="15.75" thickBot="1" x14ac:dyDescent="0.3">
      <c r="A4" s="19"/>
      <c r="B4" s="4"/>
      <c r="C4" s="5"/>
      <c r="D4" s="6"/>
      <c r="E4" s="4"/>
      <c r="F4" s="6"/>
      <c r="G4" s="4"/>
      <c r="H4" s="6"/>
      <c r="I4" s="4"/>
      <c r="J4" s="4"/>
      <c r="K4" s="6"/>
      <c r="L4" s="4"/>
      <c r="M4" s="14" t="s">
        <v>1</v>
      </c>
      <c r="N4" s="15"/>
      <c r="O4" s="14" t="s">
        <v>2</v>
      </c>
      <c r="P4" s="16"/>
    </row>
    <row r="5" spans="1:16" ht="15.75" thickBot="1" x14ac:dyDescent="0.3">
      <c r="A5" s="7" t="s">
        <v>3</v>
      </c>
      <c r="B5" s="8" t="s">
        <v>4</v>
      </c>
      <c r="C5" s="9" t="s">
        <v>5</v>
      </c>
      <c r="D5" s="10" t="s">
        <v>6</v>
      </c>
      <c r="E5" s="8" t="s">
        <v>7</v>
      </c>
      <c r="F5" s="10" t="s">
        <v>8</v>
      </c>
      <c r="G5" s="8" t="s">
        <v>9</v>
      </c>
      <c r="H5" s="10" t="s">
        <v>10</v>
      </c>
      <c r="I5" s="8" t="s">
        <v>11</v>
      </c>
      <c r="J5" s="8" t="s">
        <v>13</v>
      </c>
      <c r="K5" s="10" t="s">
        <v>12</v>
      </c>
      <c r="L5" s="8" t="s">
        <v>24</v>
      </c>
      <c r="M5" s="17" t="s">
        <v>14</v>
      </c>
      <c r="N5" s="18" t="s">
        <v>15</v>
      </c>
      <c r="O5" s="17" t="s">
        <v>16</v>
      </c>
      <c r="P5" s="18" t="s">
        <v>17</v>
      </c>
    </row>
    <row r="6" spans="1:16" x14ac:dyDescent="0.25">
      <c r="A6" s="25">
        <v>42458</v>
      </c>
      <c r="B6" s="70">
        <v>0.17326</v>
      </c>
      <c r="C6" s="70">
        <v>0.22139</v>
      </c>
      <c r="D6" s="71">
        <v>0.11319</v>
      </c>
      <c r="E6" s="72">
        <v>152.96494999999999</v>
      </c>
      <c r="F6" s="71">
        <v>0.18611</v>
      </c>
      <c r="G6" s="72">
        <v>8.9090000000000003E-2</v>
      </c>
      <c r="H6" s="71">
        <v>0.17424000000000001</v>
      </c>
      <c r="I6" s="72">
        <v>8.9200000000000002E-2</v>
      </c>
      <c r="J6" s="72">
        <v>14.08587</v>
      </c>
      <c r="K6" s="71">
        <v>0.1237</v>
      </c>
      <c r="L6" s="72">
        <v>0.80871999999999999</v>
      </c>
      <c r="M6" s="43">
        <v>0.1249</v>
      </c>
      <c r="N6" s="44">
        <v>0.1225</v>
      </c>
      <c r="O6" s="43">
        <v>0.17416000000000001</v>
      </c>
      <c r="P6" s="44">
        <v>0.17236000000000001</v>
      </c>
    </row>
    <row r="7" spans="1:16" x14ac:dyDescent="0.25">
      <c r="A7" s="26">
        <v>42430</v>
      </c>
      <c r="B7" s="70">
        <v>0.17327999999999999</v>
      </c>
      <c r="C7" s="70">
        <v>0.1963</v>
      </c>
      <c r="D7" s="71">
        <v>0.1135</v>
      </c>
      <c r="E7" s="72">
        <v>153.51541</v>
      </c>
      <c r="F7" s="71">
        <v>0.18706</v>
      </c>
      <c r="G7" s="72">
        <v>8.8929999999999995E-2</v>
      </c>
      <c r="H7" s="71">
        <v>0.17412</v>
      </c>
      <c r="I7" s="72">
        <v>8.8929999999999995E-2</v>
      </c>
      <c r="J7" s="72">
        <v>14.00531</v>
      </c>
      <c r="K7" s="71">
        <v>0.1237</v>
      </c>
      <c r="L7" s="72">
        <v>0.81035000000000001</v>
      </c>
      <c r="M7" s="43">
        <v>0.1249</v>
      </c>
      <c r="N7" s="44">
        <v>0.1225</v>
      </c>
      <c r="O7" s="43">
        <v>0.17418</v>
      </c>
      <c r="P7" s="44">
        <v>0.17238000000000001</v>
      </c>
    </row>
    <row r="8" spans="1:16" x14ac:dyDescent="0.25">
      <c r="A8" s="26">
        <v>42431</v>
      </c>
      <c r="B8" s="70">
        <v>0.17313000000000001</v>
      </c>
      <c r="C8" s="70">
        <v>0.22289999999999999</v>
      </c>
      <c r="D8" s="71">
        <v>0.11397</v>
      </c>
      <c r="E8" s="72">
        <v>152.93307999999999</v>
      </c>
      <c r="F8" s="71">
        <v>0.18740999999999999</v>
      </c>
      <c r="G8" s="72">
        <v>8.9569999999999997E-2</v>
      </c>
      <c r="H8" s="71">
        <v>0.17372000000000001</v>
      </c>
      <c r="I8" s="72">
        <v>8.8730000000000003E-2</v>
      </c>
      <c r="J8" s="72">
        <v>14.023910000000001</v>
      </c>
      <c r="K8" s="71">
        <v>0.12379999999999999</v>
      </c>
      <c r="L8" s="72">
        <v>0.81054999999999999</v>
      </c>
      <c r="M8" s="43">
        <v>0.125</v>
      </c>
      <c r="N8" s="44">
        <v>0.1226</v>
      </c>
      <c r="O8" s="43">
        <v>0.17402999999999999</v>
      </c>
      <c r="P8" s="44">
        <v>0.17222999999999999</v>
      </c>
    </row>
    <row r="9" spans="1:16" x14ac:dyDescent="0.25">
      <c r="A9" s="26">
        <v>42432</v>
      </c>
      <c r="B9" s="70">
        <v>0.17127999999999999</v>
      </c>
      <c r="C9" s="70">
        <v>0.22358</v>
      </c>
      <c r="D9" s="71">
        <v>0.11432</v>
      </c>
      <c r="E9" s="72">
        <v>152.61718999999999</v>
      </c>
      <c r="F9" s="71">
        <v>0.18686</v>
      </c>
      <c r="G9" s="72">
        <v>8.9840000000000003E-2</v>
      </c>
      <c r="H9" s="71">
        <v>0.17366999999999999</v>
      </c>
      <c r="I9" s="72">
        <v>8.8450000000000001E-2</v>
      </c>
      <c r="J9" s="72">
        <v>14.123290000000001</v>
      </c>
      <c r="K9" s="71">
        <v>0.124</v>
      </c>
      <c r="L9" s="72">
        <v>0.81238999999999995</v>
      </c>
      <c r="M9" s="43">
        <v>0.12520000000000001</v>
      </c>
      <c r="N9" s="44">
        <v>0.12280000000000001</v>
      </c>
      <c r="O9" s="43">
        <v>0.17218</v>
      </c>
      <c r="P9" s="44">
        <v>0.17038</v>
      </c>
    </row>
    <row r="10" spans="1:16" ht="15.75" thickBot="1" x14ac:dyDescent="0.3">
      <c r="A10" s="27">
        <v>42433</v>
      </c>
      <c r="B10" s="20">
        <v>0.17033999999999999</v>
      </c>
      <c r="C10" s="20">
        <v>0.22392000000000001</v>
      </c>
      <c r="D10" s="21">
        <v>0.11448999999999999</v>
      </c>
      <c r="E10" s="22">
        <v>152.27468999999999</v>
      </c>
      <c r="F10" s="21">
        <v>0.18640999999999999</v>
      </c>
      <c r="G10" s="22">
        <v>8.8499999999999995E-2</v>
      </c>
      <c r="H10" s="21">
        <v>0.17404</v>
      </c>
      <c r="I10" s="22">
        <v>8.8499999999999995E-2</v>
      </c>
      <c r="J10" s="22">
        <v>14.217029999999999</v>
      </c>
      <c r="K10" s="21">
        <v>0.125</v>
      </c>
      <c r="L10" s="22">
        <v>0.81711999999999996</v>
      </c>
      <c r="M10" s="23">
        <v>0.12620000000000001</v>
      </c>
      <c r="N10" s="24">
        <v>0.12379999999999999</v>
      </c>
      <c r="O10" s="23">
        <v>0.17124</v>
      </c>
      <c r="P10" s="24">
        <v>0.16944000000000001</v>
      </c>
    </row>
    <row r="11" spans="1:16" ht="15.75" thickTop="1" x14ac:dyDescent="0.25">
      <c r="A11" s="28" t="s">
        <v>18</v>
      </c>
      <c r="B11" s="29">
        <f t="shared" ref="B11:P11" si="0">SUM(B6:B10)</f>
        <v>0.86128999999999989</v>
      </c>
      <c r="C11" s="29">
        <f t="shared" si="0"/>
        <v>1.08809</v>
      </c>
      <c r="D11" s="29">
        <f t="shared" si="0"/>
        <v>0.56947000000000003</v>
      </c>
      <c r="E11" s="29">
        <f t="shared" si="0"/>
        <v>764.30531999999994</v>
      </c>
      <c r="F11" s="29">
        <f t="shared" si="0"/>
        <v>0.93384999999999996</v>
      </c>
      <c r="G11" s="29">
        <f t="shared" si="0"/>
        <v>0.44593000000000005</v>
      </c>
      <c r="H11" s="29">
        <f t="shared" si="0"/>
        <v>0.86978999999999995</v>
      </c>
      <c r="I11" s="29">
        <f t="shared" si="0"/>
        <v>0.44381000000000004</v>
      </c>
      <c r="J11" s="29">
        <f t="shared" si="0"/>
        <v>70.455410000000001</v>
      </c>
      <c r="K11" s="29">
        <f t="shared" si="0"/>
        <v>0.62019999999999997</v>
      </c>
      <c r="L11" s="29">
        <f t="shared" si="0"/>
        <v>4.0591299999999997</v>
      </c>
      <c r="M11" s="32">
        <f t="shared" si="0"/>
        <v>0.62619999999999998</v>
      </c>
      <c r="N11" s="32">
        <f t="shared" si="0"/>
        <v>0.61419999999999997</v>
      </c>
      <c r="O11" s="32">
        <f t="shared" si="0"/>
        <v>0.86579000000000006</v>
      </c>
      <c r="P11" s="32">
        <f t="shared" si="0"/>
        <v>0.85679000000000005</v>
      </c>
    </row>
    <row r="12" spans="1:16" ht="15.75" thickBot="1" x14ac:dyDescent="0.3">
      <c r="A12" s="34" t="s">
        <v>19</v>
      </c>
      <c r="B12" s="74">
        <f>B11/5</f>
        <v>0.17225799999999997</v>
      </c>
      <c r="C12" s="74">
        <f>C11/5</f>
        <v>0.21761800000000001</v>
      </c>
      <c r="D12" s="74">
        <f t="shared" ref="D12:L12" si="1">D11/5</f>
        <v>0.11389400000000001</v>
      </c>
      <c r="E12" s="74">
        <f t="shared" si="1"/>
        <v>152.861064</v>
      </c>
      <c r="F12" s="74">
        <f t="shared" si="1"/>
        <v>0.18676999999999999</v>
      </c>
      <c r="G12" s="74">
        <f t="shared" si="1"/>
        <v>8.9186000000000015E-2</v>
      </c>
      <c r="H12" s="74">
        <f t="shared" si="1"/>
        <v>0.173958</v>
      </c>
      <c r="I12" s="74">
        <f t="shared" si="1"/>
        <v>8.8762000000000008E-2</v>
      </c>
      <c r="J12" s="74">
        <f t="shared" si="1"/>
        <v>14.091082</v>
      </c>
      <c r="K12" s="74">
        <f t="shared" si="1"/>
        <v>0.12404</v>
      </c>
      <c r="L12" s="74">
        <f t="shared" si="1"/>
        <v>0.81182599999999994</v>
      </c>
      <c r="M12" s="75">
        <f>M11/5</f>
        <v>0.12523999999999999</v>
      </c>
      <c r="N12" s="75">
        <f>N11/5</f>
        <v>0.12283999999999999</v>
      </c>
      <c r="O12" s="75">
        <f>O11/5</f>
        <v>0.17315800000000001</v>
      </c>
      <c r="P12" s="75">
        <f>P11/5</f>
        <v>0.17135800000000001</v>
      </c>
    </row>
    <row r="13" spans="1:16" ht="15.75" thickTop="1" x14ac:dyDescent="0.25">
      <c r="A13" s="39">
        <v>42436</v>
      </c>
      <c r="B13" s="40">
        <v>0.16947999999999999</v>
      </c>
      <c r="C13" s="40">
        <v>0.22325999999999999</v>
      </c>
      <c r="D13" s="41">
        <v>0.11415</v>
      </c>
      <c r="E13" s="42">
        <v>151.50122999999999</v>
      </c>
      <c r="F13" s="41">
        <v>0.18468999999999999</v>
      </c>
      <c r="G13" s="42">
        <v>9.0490000000000001E-2</v>
      </c>
      <c r="H13" s="41">
        <v>0.17268</v>
      </c>
      <c r="I13" s="42">
        <v>8.8330000000000006E-2</v>
      </c>
      <c r="J13" s="42">
        <v>14.308820000000001</v>
      </c>
      <c r="K13" s="41">
        <v>0.12559999999999999</v>
      </c>
      <c r="L13" s="42">
        <v>0.81832000000000005</v>
      </c>
      <c r="M13" s="43">
        <v>0.1268</v>
      </c>
      <c r="N13" s="44">
        <v>0.1244</v>
      </c>
      <c r="O13" s="43">
        <v>0.17038</v>
      </c>
      <c r="P13" s="44">
        <v>0.16858000000000001</v>
      </c>
    </row>
    <row r="14" spans="1:16" x14ac:dyDescent="0.25">
      <c r="A14" s="39">
        <v>42437</v>
      </c>
      <c r="B14" s="40">
        <v>0.16894999999999999</v>
      </c>
      <c r="C14" s="40">
        <v>0.22402</v>
      </c>
      <c r="D14" s="41">
        <v>0.11454</v>
      </c>
      <c r="E14" s="42">
        <v>151.03737000000001</v>
      </c>
      <c r="F14" s="41">
        <v>0.18545</v>
      </c>
      <c r="G14" s="42">
        <v>9.0709999999999999E-2</v>
      </c>
      <c r="H14" s="41">
        <v>0.17349000000000001</v>
      </c>
      <c r="I14" s="42">
        <v>8.8539999999999994E-2</v>
      </c>
      <c r="J14" s="42">
        <v>14.294029999999999</v>
      </c>
      <c r="K14" s="41">
        <v>0.1258</v>
      </c>
      <c r="L14" s="42">
        <v>0.81945000000000001</v>
      </c>
      <c r="M14" s="43">
        <v>0.127</v>
      </c>
      <c r="N14" s="44">
        <v>0.1246</v>
      </c>
      <c r="O14" s="43">
        <v>0.16985</v>
      </c>
      <c r="P14" s="44">
        <v>0.16805</v>
      </c>
    </row>
    <row r="15" spans="1:16" x14ac:dyDescent="0.25">
      <c r="A15" s="39">
        <v>42438</v>
      </c>
      <c r="B15" s="40">
        <v>0.16905000000000001</v>
      </c>
      <c r="C15" s="40">
        <v>0.22298999999999999</v>
      </c>
      <c r="D15" s="41">
        <v>0.11401</v>
      </c>
      <c r="E15" s="42">
        <v>151.62013999999999</v>
      </c>
      <c r="F15" s="41">
        <v>0.18576999999999999</v>
      </c>
      <c r="G15" s="42">
        <v>9.0450000000000003E-2</v>
      </c>
      <c r="H15" s="41">
        <v>0.17401</v>
      </c>
      <c r="I15" s="42">
        <v>8.8459999999999997E-2</v>
      </c>
      <c r="J15" s="42">
        <v>14.19543</v>
      </c>
      <c r="K15" s="41">
        <v>0.1258</v>
      </c>
      <c r="L15" s="42">
        <v>0.81842999999999999</v>
      </c>
      <c r="M15" s="43">
        <v>0.127</v>
      </c>
      <c r="N15" s="44">
        <v>0.1246</v>
      </c>
      <c r="O15" s="43">
        <v>0.16994999999999999</v>
      </c>
      <c r="P15" s="44">
        <v>0.16814999999999999</v>
      </c>
    </row>
    <row r="16" spans="1:16" x14ac:dyDescent="0.25">
      <c r="A16" s="39">
        <v>42439</v>
      </c>
      <c r="B16" s="40">
        <v>0.16849</v>
      </c>
      <c r="C16" s="40">
        <v>0.22414000000000001</v>
      </c>
      <c r="D16" s="41">
        <v>0.11716</v>
      </c>
      <c r="E16" s="42">
        <v>152.77484000000001</v>
      </c>
      <c r="F16" s="41">
        <v>0.18731999999999999</v>
      </c>
      <c r="G16" s="42">
        <v>9.0670000000000001E-2</v>
      </c>
      <c r="H16" s="41">
        <v>0.17415</v>
      </c>
      <c r="I16" s="42">
        <v>8.8650000000000007E-2</v>
      </c>
      <c r="J16" s="42">
        <v>14.21973</v>
      </c>
      <c r="K16" s="41">
        <v>0.126</v>
      </c>
      <c r="L16" s="42">
        <v>0.82052999999999998</v>
      </c>
      <c r="M16" s="43">
        <v>0.12720000000000001</v>
      </c>
      <c r="N16" s="44">
        <v>0.12479999999999999</v>
      </c>
      <c r="O16" s="43">
        <v>0.16939000000000001</v>
      </c>
      <c r="P16" s="44">
        <v>0.16758999999999999</v>
      </c>
    </row>
    <row r="17" spans="1:16" ht="15.75" thickBot="1" x14ac:dyDescent="0.3">
      <c r="A17" s="45">
        <v>42440</v>
      </c>
      <c r="B17" s="46">
        <v>0.16855000000000001</v>
      </c>
      <c r="C17" s="46">
        <v>0.22269</v>
      </c>
      <c r="D17" s="47">
        <v>0.11385000000000001</v>
      </c>
      <c r="E17" s="48">
        <v>151.99345</v>
      </c>
      <c r="F17" s="47">
        <v>0.18878</v>
      </c>
      <c r="G17" s="48">
        <v>9.0609999999999996E-2</v>
      </c>
      <c r="H17" s="47">
        <v>0.17394000000000001</v>
      </c>
      <c r="I17" s="48">
        <v>8.8349999999999998E-2</v>
      </c>
      <c r="J17" s="48">
        <v>14.27783</v>
      </c>
      <c r="K17" s="47">
        <v>0.1258</v>
      </c>
      <c r="L17" s="48">
        <v>0.81950000000000001</v>
      </c>
      <c r="M17" s="23">
        <v>0.127</v>
      </c>
      <c r="N17" s="24">
        <v>0.1246</v>
      </c>
      <c r="O17" s="23">
        <v>0.16944999999999999</v>
      </c>
      <c r="P17" s="24">
        <v>0.16764999999999999</v>
      </c>
    </row>
    <row r="18" spans="1:16" ht="15.75" thickTop="1" x14ac:dyDescent="0.25">
      <c r="A18" s="28" t="s">
        <v>18</v>
      </c>
      <c r="B18" s="29">
        <f>SUM(B13:B17)</f>
        <v>0.84452000000000005</v>
      </c>
      <c r="C18" s="29">
        <f>SUM(C13:C17)</f>
        <v>1.1171</v>
      </c>
      <c r="D18" s="31">
        <f t="shared" ref="D18:L18" si="2">SUM(D13:D17)</f>
        <v>0.57370999999999994</v>
      </c>
      <c r="E18" s="31">
        <f t="shared" si="2"/>
        <v>758.92703000000006</v>
      </c>
      <c r="F18" s="31">
        <f t="shared" si="2"/>
        <v>0.93201000000000001</v>
      </c>
      <c r="G18" s="31">
        <f t="shared" si="2"/>
        <v>0.45292999999999994</v>
      </c>
      <c r="H18" s="31">
        <f t="shared" si="2"/>
        <v>0.86826999999999999</v>
      </c>
      <c r="I18" s="31">
        <f t="shared" si="2"/>
        <v>0.44233</v>
      </c>
      <c r="J18" s="31">
        <f t="shared" si="2"/>
        <v>71.295839999999998</v>
      </c>
      <c r="K18" s="49">
        <f t="shared" si="2"/>
        <v>0.629</v>
      </c>
      <c r="L18" s="29">
        <f t="shared" si="2"/>
        <v>4.0962299999999994</v>
      </c>
      <c r="M18" s="32">
        <f>SUM(M13:M17)</f>
        <v>0.63500000000000001</v>
      </c>
      <c r="N18" s="32">
        <f t="shared" ref="N18:P18" si="3">SUM(N13:N17)</f>
        <v>0.623</v>
      </c>
      <c r="O18" s="32">
        <f t="shared" si="3"/>
        <v>0.84902000000000011</v>
      </c>
      <c r="P18" s="32">
        <f t="shared" si="3"/>
        <v>0.84001999999999999</v>
      </c>
    </row>
    <row r="19" spans="1:16" ht="15.75" thickBot="1" x14ac:dyDescent="0.3">
      <c r="A19" s="34" t="s">
        <v>19</v>
      </c>
      <c r="B19" s="35">
        <f>B18/5</f>
        <v>0.168904</v>
      </c>
      <c r="C19" s="35">
        <f>C18/5</f>
        <v>0.22342000000000001</v>
      </c>
      <c r="D19" s="36">
        <f t="shared" ref="D19:L19" si="4">D18/5</f>
        <v>0.11474199999999998</v>
      </c>
      <c r="E19" s="36">
        <f t="shared" si="4"/>
        <v>151.78540600000002</v>
      </c>
      <c r="F19" s="36">
        <f t="shared" si="4"/>
        <v>0.18640200000000001</v>
      </c>
      <c r="G19" s="36">
        <f t="shared" si="4"/>
        <v>9.0585999999999986E-2</v>
      </c>
      <c r="H19" s="36">
        <f t="shared" si="4"/>
        <v>0.173654</v>
      </c>
      <c r="I19" s="36">
        <f t="shared" si="4"/>
        <v>8.8466000000000003E-2</v>
      </c>
      <c r="J19" s="36">
        <f t="shared" si="4"/>
        <v>14.259167999999999</v>
      </c>
      <c r="K19" s="37">
        <f t="shared" si="4"/>
        <v>0.1258</v>
      </c>
      <c r="L19" s="37">
        <f t="shared" si="4"/>
        <v>0.81924599999999992</v>
      </c>
      <c r="M19" s="38">
        <f>M18/5</f>
        <v>0.127</v>
      </c>
      <c r="N19" s="50">
        <f>N18/5</f>
        <v>0.1246</v>
      </c>
      <c r="O19" s="50">
        <f t="shared" ref="O19:P19" si="5">O18/5</f>
        <v>0.16980400000000001</v>
      </c>
      <c r="P19" s="50">
        <f t="shared" si="5"/>
        <v>0.16800399999999999</v>
      </c>
    </row>
    <row r="20" spans="1:16" ht="15.75" thickTop="1" x14ac:dyDescent="0.25">
      <c r="A20" s="39">
        <v>42443</v>
      </c>
      <c r="B20" s="40">
        <v>0.1673</v>
      </c>
      <c r="C20" s="40">
        <v>0.22195999999999999</v>
      </c>
      <c r="D20" s="41">
        <v>0.11348999999999999</v>
      </c>
      <c r="E20" s="42">
        <v>151.51585</v>
      </c>
      <c r="F20" s="41">
        <v>0.18787999999999999</v>
      </c>
      <c r="G20" s="42">
        <v>9.0690000000000007E-2</v>
      </c>
      <c r="H20" s="41">
        <v>0.17374999999999999</v>
      </c>
      <c r="I20" s="42">
        <v>8.7929999999999994E-2</v>
      </c>
      <c r="J20" s="42">
        <v>14.3927</v>
      </c>
      <c r="K20" s="41">
        <v>0.1265</v>
      </c>
      <c r="L20" s="42">
        <v>0.82186999999999999</v>
      </c>
      <c r="M20" s="43">
        <v>0.12770000000000001</v>
      </c>
      <c r="N20" s="44">
        <v>0.12529999999999999</v>
      </c>
      <c r="O20" s="43">
        <v>0.16819999999999999</v>
      </c>
      <c r="P20" s="44">
        <v>0.16639999999999999</v>
      </c>
    </row>
    <row r="21" spans="1:16" x14ac:dyDescent="0.25">
      <c r="A21" s="39">
        <v>42444</v>
      </c>
      <c r="B21" s="40">
        <v>0.1676</v>
      </c>
      <c r="C21" s="40">
        <v>0.22211</v>
      </c>
      <c r="D21" s="41">
        <v>0.11355999999999999</v>
      </c>
      <c r="E21" s="42">
        <v>150.04503</v>
      </c>
      <c r="F21" s="41">
        <v>0.18831999999999999</v>
      </c>
      <c r="G21" s="42">
        <v>9.0499999999999997E-2</v>
      </c>
      <c r="H21" s="41">
        <v>0.17371</v>
      </c>
      <c r="I21" s="42">
        <v>8.8069999999999996E-2</v>
      </c>
      <c r="J21" s="42">
        <v>14.36284</v>
      </c>
      <c r="K21" s="41">
        <v>0.1263</v>
      </c>
      <c r="L21" s="42">
        <v>0.82052999999999998</v>
      </c>
      <c r="M21" s="43">
        <v>0.1275</v>
      </c>
      <c r="N21" s="44">
        <v>0.12509999999999999</v>
      </c>
      <c r="O21" s="43">
        <v>0.16850000000000001</v>
      </c>
      <c r="P21" s="44">
        <v>0.16669999999999999</v>
      </c>
    </row>
    <row r="22" spans="1:16" x14ac:dyDescent="0.25">
      <c r="A22" s="39">
        <v>42445</v>
      </c>
      <c r="B22" s="40">
        <v>0.16830000000000001</v>
      </c>
      <c r="C22" s="40">
        <v>0.2218</v>
      </c>
      <c r="D22" s="41">
        <v>0.1134</v>
      </c>
      <c r="E22" s="42">
        <v>149.95133999999999</v>
      </c>
      <c r="F22" s="41">
        <v>0.18973000000000001</v>
      </c>
      <c r="G22" s="42">
        <v>9.0340000000000004E-2</v>
      </c>
      <c r="H22" s="41">
        <v>0.17366999999999999</v>
      </c>
      <c r="I22" s="42">
        <v>8.8609999999999994E-2</v>
      </c>
      <c r="J22" s="42">
        <v>14.25896</v>
      </c>
      <c r="K22" s="41">
        <v>0.12590000000000001</v>
      </c>
      <c r="L22" s="42">
        <v>0.81966000000000006</v>
      </c>
      <c r="M22" s="43">
        <v>0.12709999999999999</v>
      </c>
      <c r="N22" s="44">
        <v>0.12470000000000001</v>
      </c>
      <c r="O22" s="43">
        <v>0.16919999999999999</v>
      </c>
      <c r="P22" s="44">
        <v>0.16739999999999999</v>
      </c>
    </row>
    <row r="23" spans="1:16" x14ac:dyDescent="0.25">
      <c r="A23" s="39">
        <v>42446</v>
      </c>
      <c r="B23" s="40">
        <v>0.16844999999999999</v>
      </c>
      <c r="C23" s="40">
        <v>0.22123000000000001</v>
      </c>
      <c r="D23" s="41">
        <v>0.11307</v>
      </c>
      <c r="E23" s="42">
        <v>150.12630999999999</v>
      </c>
      <c r="F23" s="41">
        <v>0.18911</v>
      </c>
      <c r="G23" s="42">
        <v>9.0429999999999996E-2</v>
      </c>
      <c r="H23" s="41">
        <v>0.17341999999999999</v>
      </c>
      <c r="I23" s="42">
        <v>8.899E-2</v>
      </c>
      <c r="J23" s="42">
        <v>14.25581</v>
      </c>
      <c r="K23" s="41">
        <v>0.12590000000000001</v>
      </c>
      <c r="L23" s="42">
        <v>0.82094999999999996</v>
      </c>
      <c r="M23" s="43">
        <v>0.12709999999999999</v>
      </c>
      <c r="N23" s="44">
        <v>0.12470000000000001</v>
      </c>
      <c r="O23" s="43">
        <v>0.16935</v>
      </c>
      <c r="P23" s="44">
        <v>0.16755</v>
      </c>
    </row>
    <row r="24" spans="1:16" ht="15.75" thickBot="1" x14ac:dyDescent="0.3">
      <c r="A24" s="45">
        <v>42447</v>
      </c>
      <c r="B24" s="46">
        <v>0.16641</v>
      </c>
      <c r="C24" s="46">
        <v>0.21984999999999999</v>
      </c>
      <c r="D24" s="47">
        <v>0.11241</v>
      </c>
      <c r="E24" s="48">
        <v>148.94182000000001</v>
      </c>
      <c r="F24" s="47">
        <v>0.18572</v>
      </c>
      <c r="G24" s="48">
        <v>9.035E-2</v>
      </c>
      <c r="H24" s="47">
        <v>0.17172999999999999</v>
      </c>
      <c r="I24" s="48">
        <v>8.7830000000000005E-2</v>
      </c>
      <c r="J24" s="48">
        <v>14.16595</v>
      </c>
      <c r="K24" s="47">
        <v>0.12720000000000001</v>
      </c>
      <c r="L24" s="48">
        <v>0.82477999999999996</v>
      </c>
      <c r="M24" s="23">
        <v>0.12839999999999999</v>
      </c>
      <c r="N24" s="24">
        <v>0.126</v>
      </c>
      <c r="O24" s="23">
        <v>0.16730999999999999</v>
      </c>
      <c r="P24" s="24">
        <v>0.16550999999999999</v>
      </c>
    </row>
    <row r="25" spans="1:16" ht="15.75" thickTop="1" x14ac:dyDescent="0.25">
      <c r="A25" s="28" t="s">
        <v>18</v>
      </c>
      <c r="B25" s="29">
        <f>SUM(B20:B24)</f>
        <v>0.83806000000000003</v>
      </c>
      <c r="C25" s="29">
        <f t="shared" ref="C25:L25" si="6">SUM(C20:C24)</f>
        <v>1.1069499999999999</v>
      </c>
      <c r="D25" s="29">
        <f t="shared" si="6"/>
        <v>0.56592999999999993</v>
      </c>
      <c r="E25" s="29">
        <f t="shared" si="6"/>
        <v>750.58034999999995</v>
      </c>
      <c r="F25" s="29">
        <f t="shared" si="6"/>
        <v>0.94076000000000004</v>
      </c>
      <c r="G25" s="29">
        <f t="shared" si="6"/>
        <v>0.45231000000000005</v>
      </c>
      <c r="H25" s="29">
        <f t="shared" si="6"/>
        <v>0.86627999999999994</v>
      </c>
      <c r="I25" s="29">
        <f t="shared" si="6"/>
        <v>0.44143000000000004</v>
      </c>
      <c r="J25" s="29">
        <f t="shared" si="6"/>
        <v>71.43625999999999</v>
      </c>
      <c r="K25" s="29">
        <f t="shared" si="6"/>
        <v>0.63180000000000003</v>
      </c>
      <c r="L25" s="29">
        <f t="shared" si="6"/>
        <v>4.1077899999999996</v>
      </c>
      <c r="M25" s="33">
        <f t="shared" ref="M25" si="7">SUM(M20:M24)</f>
        <v>0.63779999999999992</v>
      </c>
      <c r="N25" s="33">
        <f t="shared" ref="N25" si="8">SUM(N20:N24)</f>
        <v>0.62580000000000002</v>
      </c>
      <c r="O25" s="33">
        <f t="shared" ref="O25" si="9">SUM(O20:O24)</f>
        <v>0.84255999999999998</v>
      </c>
      <c r="P25" s="33">
        <f t="shared" ref="P25" si="10">SUM(P20:P24)</f>
        <v>0.83355999999999986</v>
      </c>
    </row>
    <row r="26" spans="1:16" ht="15.75" thickBot="1" x14ac:dyDescent="0.3">
      <c r="A26" s="34" t="s">
        <v>19</v>
      </c>
      <c r="B26" s="35">
        <f>B25/5</f>
        <v>0.16761200000000001</v>
      </c>
      <c r="C26" s="35">
        <f>C25/5</f>
        <v>0.22138999999999998</v>
      </c>
      <c r="D26" s="36">
        <f t="shared" ref="D26:P26" si="11">D25/5</f>
        <v>0.11318599999999998</v>
      </c>
      <c r="E26" s="36">
        <f t="shared" si="11"/>
        <v>150.11606999999998</v>
      </c>
      <c r="F26" s="36">
        <f t="shared" si="11"/>
        <v>0.18815200000000001</v>
      </c>
      <c r="G26" s="36">
        <f t="shared" si="11"/>
        <v>9.0462000000000015E-2</v>
      </c>
      <c r="H26" s="36">
        <f t="shared" si="11"/>
        <v>0.17325599999999999</v>
      </c>
      <c r="I26" s="36">
        <f t="shared" si="11"/>
        <v>8.8286000000000003E-2</v>
      </c>
      <c r="J26" s="36">
        <f t="shared" si="11"/>
        <v>14.287251999999999</v>
      </c>
      <c r="K26" s="37">
        <f t="shared" si="11"/>
        <v>0.12636</v>
      </c>
      <c r="L26" s="37">
        <f t="shared" si="11"/>
        <v>0.8215579999999999</v>
      </c>
      <c r="M26" s="87">
        <f t="shared" si="11"/>
        <v>0.12755999999999998</v>
      </c>
      <c r="N26" s="87">
        <f t="shared" si="11"/>
        <v>0.12515999999999999</v>
      </c>
      <c r="O26" s="87">
        <f t="shared" si="11"/>
        <v>0.168512</v>
      </c>
      <c r="P26" s="38">
        <f t="shared" si="11"/>
        <v>0.16671199999999997</v>
      </c>
    </row>
    <row r="27" spans="1:16" ht="15.75" thickTop="1" x14ac:dyDescent="0.25">
      <c r="A27" s="39">
        <v>42450</v>
      </c>
      <c r="B27" s="40">
        <v>0.16691</v>
      </c>
      <c r="C27" s="40">
        <v>0.22026999999999999</v>
      </c>
      <c r="D27" s="41">
        <v>0.11262</v>
      </c>
      <c r="E27" s="42">
        <v>147.40223</v>
      </c>
      <c r="F27" s="41">
        <v>0.18684999999999999</v>
      </c>
      <c r="G27" s="42">
        <v>9.0319999999999998E-2</v>
      </c>
      <c r="H27" s="41">
        <v>0.17241000000000001</v>
      </c>
      <c r="I27" s="42">
        <v>8.7800000000000003E-2</v>
      </c>
      <c r="J27" s="42">
        <v>14.16034</v>
      </c>
      <c r="K27" s="41">
        <v>0.127</v>
      </c>
      <c r="L27" s="42">
        <v>0.82176000000000005</v>
      </c>
      <c r="M27" s="43">
        <v>0.12820000000000001</v>
      </c>
      <c r="N27" s="44">
        <v>0.1258</v>
      </c>
      <c r="O27" s="43">
        <v>0.16780999999999999</v>
      </c>
      <c r="P27" s="44">
        <v>0.16600999999999999</v>
      </c>
    </row>
    <row r="28" spans="1:16" x14ac:dyDescent="0.25">
      <c r="A28" s="39">
        <v>42451</v>
      </c>
      <c r="B28" s="40">
        <v>0.16711999999999999</v>
      </c>
      <c r="C28" s="40">
        <v>0.22037999999999999</v>
      </c>
      <c r="D28" s="41">
        <v>0.11267000000000001</v>
      </c>
      <c r="E28" s="42">
        <v>147.40025</v>
      </c>
      <c r="F28" s="41">
        <v>0.18740000000000001</v>
      </c>
      <c r="G28" s="42">
        <v>9.017E-2</v>
      </c>
      <c r="H28" s="41">
        <v>0.17224999999999999</v>
      </c>
      <c r="I28" s="42">
        <v>8.8120000000000004E-2</v>
      </c>
      <c r="J28" s="42">
        <v>14.1744</v>
      </c>
      <c r="K28" s="41">
        <v>0.12670000000000001</v>
      </c>
      <c r="L28" s="42">
        <v>0.82121999999999995</v>
      </c>
      <c r="M28" s="43">
        <v>0.12790000000000001</v>
      </c>
      <c r="N28" s="44">
        <v>0.1255</v>
      </c>
      <c r="O28" s="43">
        <v>0.16802</v>
      </c>
      <c r="P28" s="44">
        <v>0.16622000000000001</v>
      </c>
    </row>
    <row r="29" spans="1:16" x14ac:dyDescent="0.25">
      <c r="A29" s="39">
        <v>42452</v>
      </c>
      <c r="B29" s="40">
        <v>0.16647999999999999</v>
      </c>
      <c r="C29" s="40">
        <v>0.22120999999999999</v>
      </c>
      <c r="D29" s="41">
        <v>0.11310000000000001</v>
      </c>
      <c r="E29" s="42">
        <v>147.01428000000001</v>
      </c>
      <c r="F29" s="41">
        <v>0.18790000000000001</v>
      </c>
      <c r="G29" s="42">
        <v>9.0539999999999995E-2</v>
      </c>
      <c r="H29" s="41">
        <v>0.17258999999999999</v>
      </c>
      <c r="I29" s="42">
        <v>8.9289999999999994E-2</v>
      </c>
      <c r="J29" s="42">
        <v>14.240080000000001</v>
      </c>
      <c r="K29" s="41">
        <v>0.12690000000000001</v>
      </c>
      <c r="L29" s="42">
        <v>0.82730000000000004</v>
      </c>
      <c r="M29" s="43">
        <v>0.12809999999999999</v>
      </c>
      <c r="N29" s="44">
        <v>0.12570000000000001</v>
      </c>
      <c r="O29" s="43">
        <v>0.16738</v>
      </c>
      <c r="P29" s="44">
        <v>0.16558</v>
      </c>
    </row>
    <row r="30" spans="1:16" ht="15.75" thickBot="1" x14ac:dyDescent="0.3">
      <c r="A30" s="45">
        <v>42453</v>
      </c>
      <c r="B30" s="46">
        <v>0.16768</v>
      </c>
      <c r="C30" s="46">
        <v>0.22095999999999999</v>
      </c>
      <c r="D30" s="47">
        <v>0.11297</v>
      </c>
      <c r="E30" s="48">
        <v>146.65751</v>
      </c>
      <c r="F30" s="47">
        <v>0.18837000000000001</v>
      </c>
      <c r="G30" s="48">
        <v>9.0329999999999994E-2</v>
      </c>
      <c r="H30" s="47">
        <v>0.17258999999999999</v>
      </c>
      <c r="I30" s="48">
        <v>8.9480000000000004E-2</v>
      </c>
      <c r="J30" s="48">
        <v>14.20054</v>
      </c>
      <c r="K30" s="47">
        <v>0.1263</v>
      </c>
      <c r="L30" s="48">
        <v>0.82086000000000003</v>
      </c>
      <c r="M30" s="23">
        <v>0.1275</v>
      </c>
      <c r="N30" s="24">
        <v>0.12509999999999999</v>
      </c>
      <c r="O30" s="23">
        <v>0.16858000000000001</v>
      </c>
      <c r="P30" s="24">
        <v>0.16678000000000001</v>
      </c>
    </row>
    <row r="31" spans="1:16" ht="15.75" thickTop="1" x14ac:dyDescent="0.25">
      <c r="A31" s="28" t="s">
        <v>18</v>
      </c>
      <c r="B31" s="29">
        <f t="shared" ref="B31:K31" si="12">SUM(B27:B30)</f>
        <v>0.66819000000000006</v>
      </c>
      <c r="C31" s="29">
        <f t="shared" si="12"/>
        <v>0.88281999999999994</v>
      </c>
      <c r="D31" s="30">
        <f t="shared" si="12"/>
        <v>0.45135999999999998</v>
      </c>
      <c r="E31" s="31">
        <f t="shared" si="12"/>
        <v>588.47427000000005</v>
      </c>
      <c r="F31" s="30">
        <f t="shared" si="12"/>
        <v>0.75051999999999996</v>
      </c>
      <c r="G31" s="31">
        <f t="shared" si="12"/>
        <v>0.36136000000000001</v>
      </c>
      <c r="H31" s="30">
        <f t="shared" si="12"/>
        <v>0.68984000000000001</v>
      </c>
      <c r="I31" s="31">
        <f t="shared" si="12"/>
        <v>0.35469000000000001</v>
      </c>
      <c r="J31" s="31">
        <f t="shared" si="12"/>
        <v>56.775360000000006</v>
      </c>
      <c r="K31" s="30">
        <f t="shared" si="12"/>
        <v>0.50690000000000002</v>
      </c>
      <c r="L31" s="31">
        <f>SUM(L27:L30)</f>
        <v>3.2911400000000004</v>
      </c>
      <c r="M31" s="32">
        <f>SUM(M27:M30)</f>
        <v>0.51170000000000004</v>
      </c>
      <c r="N31" s="33">
        <f>SUM(N27:N30)</f>
        <v>0.50209999999999999</v>
      </c>
      <c r="O31" s="33">
        <f>SUM(O27:O30)</f>
        <v>0.67178999999999989</v>
      </c>
      <c r="P31" s="33">
        <f>SUM(P27:P30)</f>
        <v>0.66459000000000001</v>
      </c>
    </row>
    <row r="32" spans="1:16" ht="15.75" thickBot="1" x14ac:dyDescent="0.3">
      <c r="A32" s="34" t="s">
        <v>19</v>
      </c>
      <c r="B32" s="35">
        <f>B31/4</f>
        <v>0.16704750000000002</v>
      </c>
      <c r="C32" s="35">
        <f t="shared" ref="C32:P32" si="13">C31/4</f>
        <v>0.22070499999999998</v>
      </c>
      <c r="D32" s="35">
        <f t="shared" si="13"/>
        <v>0.11284</v>
      </c>
      <c r="E32" s="35">
        <f t="shared" si="13"/>
        <v>147.11856750000001</v>
      </c>
      <c r="F32" s="35">
        <f t="shared" si="13"/>
        <v>0.18762999999999999</v>
      </c>
      <c r="G32" s="35">
        <f t="shared" si="13"/>
        <v>9.0340000000000004E-2</v>
      </c>
      <c r="H32" s="35">
        <f t="shared" si="13"/>
        <v>0.17246</v>
      </c>
      <c r="I32" s="35">
        <f t="shared" si="13"/>
        <v>8.8672500000000001E-2</v>
      </c>
      <c r="J32" s="35">
        <f t="shared" si="13"/>
        <v>14.193840000000002</v>
      </c>
      <c r="K32" s="35">
        <f t="shared" si="13"/>
        <v>0.126725</v>
      </c>
      <c r="L32" s="35">
        <f t="shared" si="13"/>
        <v>0.8227850000000001</v>
      </c>
      <c r="M32" s="50">
        <f t="shared" si="13"/>
        <v>0.12792500000000001</v>
      </c>
      <c r="N32" s="50">
        <f t="shared" si="13"/>
        <v>0.125525</v>
      </c>
      <c r="O32" s="50">
        <f t="shared" si="13"/>
        <v>0.16794749999999997</v>
      </c>
      <c r="P32" s="50">
        <f t="shared" si="13"/>
        <v>0.1661475</v>
      </c>
    </row>
    <row r="33" spans="1:16" ht="15.75" thickTop="1" x14ac:dyDescent="0.25">
      <c r="A33" s="39">
        <v>42458</v>
      </c>
      <c r="B33" s="40">
        <v>0.16758999999999999</v>
      </c>
      <c r="C33" s="40">
        <v>0.2208</v>
      </c>
      <c r="D33" s="41">
        <v>0.11289</v>
      </c>
      <c r="E33" s="42">
        <v>147.65038000000001</v>
      </c>
      <c r="F33" s="41">
        <v>0.18786</v>
      </c>
      <c r="G33" s="42">
        <v>9.0270000000000003E-2</v>
      </c>
      <c r="H33" s="41">
        <v>0.17304</v>
      </c>
      <c r="I33" s="42">
        <v>8.8749999999999996E-2</v>
      </c>
      <c r="J33" s="42">
        <v>14.30363</v>
      </c>
      <c r="K33" s="41">
        <v>0.1263</v>
      </c>
      <c r="L33" s="42">
        <v>0.82267999999999997</v>
      </c>
      <c r="M33" s="43">
        <v>0.1275</v>
      </c>
      <c r="N33" s="44">
        <v>0.12509999999999999</v>
      </c>
      <c r="O33" s="43">
        <v>0.16849</v>
      </c>
      <c r="P33" s="44">
        <v>0.16669</v>
      </c>
    </row>
    <row r="34" spans="1:16" x14ac:dyDescent="0.25">
      <c r="A34" s="39">
        <v>42459</v>
      </c>
      <c r="B34" s="40">
        <v>0.16711999999999999</v>
      </c>
      <c r="C34" s="40">
        <v>0.22061</v>
      </c>
      <c r="D34" s="41">
        <v>0.11279</v>
      </c>
      <c r="E34" s="42">
        <v>147.40449000000001</v>
      </c>
      <c r="F34" s="41">
        <v>0.18639</v>
      </c>
      <c r="G34" s="42">
        <v>9.0509999999999993E-2</v>
      </c>
      <c r="H34" s="41">
        <v>0.17254</v>
      </c>
      <c r="I34" s="42">
        <v>8.8590000000000002E-2</v>
      </c>
      <c r="J34" s="42">
        <v>14.33792</v>
      </c>
      <c r="K34" s="41">
        <v>0.12659999999999999</v>
      </c>
      <c r="L34" s="42">
        <v>0.82399999999999995</v>
      </c>
      <c r="M34" s="43">
        <v>0.1278</v>
      </c>
      <c r="N34" s="44">
        <v>0.12540000000000001</v>
      </c>
      <c r="O34" s="43">
        <v>0.16802</v>
      </c>
      <c r="P34" s="44">
        <v>0.16619999999999999</v>
      </c>
    </row>
    <row r="35" spans="1:16" x14ac:dyDescent="0.25">
      <c r="A35" s="39">
        <v>42460</v>
      </c>
      <c r="B35" s="40">
        <v>0.16592999999999999</v>
      </c>
      <c r="C35" s="40">
        <v>0.21970000000000001</v>
      </c>
      <c r="D35" s="41">
        <v>0.11233</v>
      </c>
      <c r="E35" s="42">
        <v>146.64233999999999</v>
      </c>
      <c r="F35" s="41">
        <v>0.18407999999999999</v>
      </c>
      <c r="G35" s="42">
        <v>9.0569999999999998E-2</v>
      </c>
      <c r="H35" s="41">
        <v>0.17191000000000001</v>
      </c>
      <c r="I35" s="42">
        <v>8.8499999999999995E-2</v>
      </c>
      <c r="J35" s="42">
        <v>14.32342</v>
      </c>
      <c r="K35" s="41">
        <v>0.12740000000000001</v>
      </c>
      <c r="L35" s="42">
        <v>0.82399999999999995</v>
      </c>
      <c r="M35" s="43">
        <v>0.12740000000000001</v>
      </c>
      <c r="N35" s="44">
        <v>0.12859999999999999</v>
      </c>
      <c r="O35" s="43">
        <v>0.16683000000000001</v>
      </c>
      <c r="P35" s="44">
        <v>0.16503000000000001</v>
      </c>
    </row>
    <row r="36" spans="1:16" x14ac:dyDescent="0.25">
      <c r="A36" s="39"/>
      <c r="B36" s="40"/>
      <c r="C36" s="40"/>
      <c r="D36" s="41"/>
      <c r="E36" s="42"/>
      <c r="F36" s="41"/>
      <c r="G36" s="42"/>
      <c r="H36" s="41"/>
      <c r="I36" s="42"/>
      <c r="J36" s="42"/>
      <c r="K36" s="41"/>
      <c r="L36" s="42"/>
      <c r="M36" s="43"/>
      <c r="N36" s="44"/>
      <c r="O36" s="43"/>
      <c r="P36" s="44"/>
    </row>
    <row r="37" spans="1:16" ht="15.75" thickBot="1" x14ac:dyDescent="0.3">
      <c r="A37" s="45"/>
      <c r="B37" s="46"/>
      <c r="C37" s="46"/>
      <c r="D37" s="47"/>
      <c r="E37" s="48"/>
      <c r="F37" s="47"/>
      <c r="G37" s="48"/>
      <c r="H37" s="47"/>
      <c r="I37" s="48"/>
      <c r="J37" s="48"/>
      <c r="K37" s="47"/>
      <c r="L37" s="48"/>
      <c r="M37" s="23"/>
      <c r="N37" s="24"/>
      <c r="O37" s="23"/>
      <c r="P37" s="24"/>
    </row>
    <row r="38" spans="1:16" ht="15.75" thickTop="1" x14ac:dyDescent="0.25">
      <c r="A38" s="28" t="s">
        <v>18</v>
      </c>
      <c r="B38" s="29">
        <f t="shared" ref="B38:P38" si="14">SUM(B33:B37)</f>
        <v>0.50063999999999997</v>
      </c>
      <c r="C38" s="29">
        <f t="shared" si="14"/>
        <v>0.66110999999999998</v>
      </c>
      <c r="D38" s="30">
        <f t="shared" si="14"/>
        <v>0.33800999999999998</v>
      </c>
      <c r="E38" s="31">
        <f t="shared" si="14"/>
        <v>441.69721000000004</v>
      </c>
      <c r="F38" s="30">
        <f t="shared" si="14"/>
        <v>0.55832999999999999</v>
      </c>
      <c r="G38" s="31">
        <f t="shared" si="14"/>
        <v>0.27134999999999998</v>
      </c>
      <c r="H38" s="30">
        <f t="shared" si="14"/>
        <v>0.51749000000000001</v>
      </c>
      <c r="I38" s="31">
        <f t="shared" si="14"/>
        <v>0.26583999999999997</v>
      </c>
      <c r="J38" s="31">
        <f t="shared" si="14"/>
        <v>42.964970000000001</v>
      </c>
      <c r="K38" s="30">
        <f t="shared" si="14"/>
        <v>0.38030000000000003</v>
      </c>
      <c r="L38" s="29">
        <f t="shared" si="14"/>
        <v>2.4706799999999998</v>
      </c>
      <c r="M38" s="32">
        <f t="shared" si="14"/>
        <v>0.38269999999999998</v>
      </c>
      <c r="N38" s="33">
        <f t="shared" si="14"/>
        <v>0.37909999999999999</v>
      </c>
      <c r="O38" s="33">
        <f t="shared" si="14"/>
        <v>0.50334000000000001</v>
      </c>
      <c r="P38" s="33">
        <f t="shared" si="14"/>
        <v>0.49792000000000003</v>
      </c>
    </row>
    <row r="39" spans="1:16" ht="15.75" thickBot="1" x14ac:dyDescent="0.3">
      <c r="A39" s="34" t="s">
        <v>19</v>
      </c>
      <c r="B39" s="35">
        <f>B38/3</f>
        <v>0.16688</v>
      </c>
      <c r="C39" s="35">
        <f>C38/3</f>
        <v>0.22036999999999998</v>
      </c>
      <c r="D39" s="35">
        <f t="shared" ref="D39:K39" si="15">D38/3</f>
        <v>0.11266999999999999</v>
      </c>
      <c r="E39" s="35">
        <f t="shared" si="15"/>
        <v>147.23240333333334</v>
      </c>
      <c r="F39" s="35">
        <f t="shared" si="15"/>
        <v>0.18611</v>
      </c>
      <c r="G39" s="35">
        <f t="shared" si="15"/>
        <v>9.0449999999999989E-2</v>
      </c>
      <c r="H39" s="35">
        <f t="shared" si="15"/>
        <v>0.17249666666666666</v>
      </c>
      <c r="I39" s="35">
        <f t="shared" si="15"/>
        <v>8.8613333333333322E-2</v>
      </c>
      <c r="J39" s="35">
        <f t="shared" si="15"/>
        <v>14.321656666666668</v>
      </c>
      <c r="K39" s="35">
        <f t="shared" si="15"/>
        <v>0.12676666666666667</v>
      </c>
      <c r="L39" s="37">
        <f>L38/3</f>
        <v>0.82355999999999996</v>
      </c>
      <c r="M39" s="38">
        <f>M38/3</f>
        <v>0.12756666666666666</v>
      </c>
      <c r="N39" s="38">
        <f>N38/3</f>
        <v>0.12636666666666665</v>
      </c>
      <c r="O39" s="38">
        <f>O38/3</f>
        <v>0.16778000000000001</v>
      </c>
      <c r="P39" s="38">
        <f>P38/3</f>
        <v>0.16597333333333333</v>
      </c>
    </row>
    <row r="40" spans="1:16" ht="15.75" thickTop="1" x14ac:dyDescent="0.25">
      <c r="A40" s="51"/>
      <c r="B40" s="40"/>
      <c r="C40" s="40"/>
      <c r="D40" s="41"/>
      <c r="E40" s="42"/>
      <c r="F40" s="41"/>
      <c r="G40" s="42"/>
      <c r="H40" s="41"/>
      <c r="I40" s="42"/>
      <c r="J40" s="42"/>
      <c r="K40" s="41"/>
      <c r="L40" s="42"/>
      <c r="M40" s="43"/>
      <c r="N40" s="44"/>
      <c r="O40" s="43"/>
      <c r="P40" s="44"/>
    </row>
    <row r="41" spans="1:16" x14ac:dyDescent="0.25">
      <c r="A41" s="51"/>
      <c r="B41" s="40"/>
      <c r="C41" s="52"/>
      <c r="D41" s="53"/>
      <c r="E41" s="54" t="s">
        <v>20</v>
      </c>
      <c r="F41" s="41"/>
      <c r="G41" s="42"/>
      <c r="H41" s="41"/>
      <c r="I41" s="42"/>
      <c r="J41" s="42"/>
      <c r="K41" s="41"/>
      <c r="L41" s="42"/>
      <c r="M41" s="43"/>
      <c r="N41" s="44"/>
      <c r="O41" s="43"/>
      <c r="P41" s="44"/>
    </row>
    <row r="42" spans="1:16" ht="15.75" thickBot="1" x14ac:dyDescent="0.3">
      <c r="A42" s="55"/>
      <c r="B42" s="56"/>
      <c r="C42" s="56"/>
      <c r="D42" s="57"/>
      <c r="E42" s="58"/>
      <c r="F42" s="57"/>
      <c r="G42" s="58"/>
      <c r="H42" s="57"/>
      <c r="I42" s="58"/>
      <c r="J42" s="58"/>
      <c r="K42" s="57"/>
      <c r="L42" s="58"/>
      <c r="M42" s="59"/>
      <c r="N42" s="60"/>
      <c r="O42" s="59"/>
      <c r="P42" s="60"/>
    </row>
    <row r="43" spans="1:16" x14ac:dyDescent="0.25">
      <c r="A43" s="61" t="s">
        <v>21</v>
      </c>
      <c r="B43" s="62">
        <f>SUM(B6:B10,B13:B17,B20:B24,B27:B30,B33:B35)</f>
        <v>3.7126999999999999</v>
      </c>
      <c r="C43" s="62">
        <f t="shared" ref="C43:L43" si="16">SUM(C6:C10,C13:C17,C20:C24,C27:C30,C33:C35)</f>
        <v>4.856069999999999</v>
      </c>
      <c r="D43" s="62">
        <f t="shared" si="16"/>
        <v>2.4984799999999998</v>
      </c>
      <c r="E43" s="62">
        <f t="shared" si="16"/>
        <v>3303.9841799999999</v>
      </c>
      <c r="F43" s="62">
        <f t="shared" si="16"/>
        <v>4.1154699999999993</v>
      </c>
      <c r="G43" s="62">
        <f t="shared" si="16"/>
        <v>1.9838800000000003</v>
      </c>
      <c r="H43" s="62">
        <f t="shared" si="16"/>
        <v>3.8116700000000003</v>
      </c>
      <c r="I43" s="62">
        <f t="shared" si="16"/>
        <v>1.9481000000000004</v>
      </c>
      <c r="J43" s="62">
        <f t="shared" si="16"/>
        <v>312.92784</v>
      </c>
      <c r="K43" s="62">
        <f t="shared" si="16"/>
        <v>2.7682000000000007</v>
      </c>
      <c r="L43" s="62">
        <f t="shared" si="16"/>
        <v>18.024970000000003</v>
      </c>
      <c r="M43" s="44">
        <f t="shared" ref="M43:P43" si="17">SUM(M6:M10,M13:M17,M20:M24,M27:M30,M33:M35)</f>
        <v>2.7934000000000001</v>
      </c>
      <c r="N43" s="44">
        <f t="shared" si="17"/>
        <v>2.7441999999999998</v>
      </c>
      <c r="O43" s="44">
        <f t="shared" si="17"/>
        <v>3.7324999999999995</v>
      </c>
      <c r="P43" s="44">
        <f t="shared" si="17"/>
        <v>3.6928799999999997</v>
      </c>
    </row>
    <row r="44" spans="1:16" x14ac:dyDescent="0.25">
      <c r="A44" s="61" t="s">
        <v>22</v>
      </c>
      <c r="B44" s="62">
        <f>B43/22</f>
        <v>0.16875909090909091</v>
      </c>
      <c r="C44" s="62">
        <f t="shared" ref="C44:L44" si="18">C43/22</f>
        <v>0.22073045454545451</v>
      </c>
      <c r="D44" s="62">
        <f t="shared" si="18"/>
        <v>0.11356727272727273</v>
      </c>
      <c r="E44" s="62">
        <f t="shared" si="18"/>
        <v>150.1810990909091</v>
      </c>
      <c r="F44" s="62">
        <f t="shared" si="18"/>
        <v>0.18706681818181814</v>
      </c>
      <c r="G44" s="62">
        <f t="shared" si="18"/>
        <v>9.0176363636363652E-2</v>
      </c>
      <c r="H44" s="62">
        <f t="shared" si="18"/>
        <v>0.17325772727272729</v>
      </c>
      <c r="I44" s="62">
        <f t="shared" si="18"/>
        <v>8.8550000000000018E-2</v>
      </c>
      <c r="J44" s="62">
        <f t="shared" si="18"/>
        <v>14.223992727272728</v>
      </c>
      <c r="K44" s="62">
        <f t="shared" si="18"/>
        <v>0.12582727272727276</v>
      </c>
      <c r="L44" s="62">
        <f t="shared" si="18"/>
        <v>0.81931681818181834</v>
      </c>
      <c r="M44" s="44">
        <f t="shared" ref="M44:P44" si="19">M43/22</f>
        <v>0.12697272727272726</v>
      </c>
      <c r="N44" s="44">
        <f t="shared" si="19"/>
        <v>0.12473636363636363</v>
      </c>
      <c r="O44" s="44">
        <f t="shared" si="19"/>
        <v>0.1696590909090909</v>
      </c>
      <c r="P44" s="44">
        <f t="shared" si="19"/>
        <v>0.1678581818181818</v>
      </c>
    </row>
    <row r="45" spans="1:16" x14ac:dyDescent="0.25">
      <c r="A45" s="61" t="s">
        <v>23</v>
      </c>
      <c r="B45" s="62">
        <f>1/B44</f>
        <v>5.9256067013224873</v>
      </c>
      <c r="C45" s="62">
        <f t="shared" ref="C45:P45" si="20">1/C44</f>
        <v>4.5304124528682665</v>
      </c>
      <c r="D45" s="62">
        <f t="shared" si="20"/>
        <v>8.8053536550222535</v>
      </c>
      <c r="E45" s="62">
        <f t="shared" si="20"/>
        <v>6.6586275240579388E-3</v>
      </c>
      <c r="F45" s="62">
        <f t="shared" si="20"/>
        <v>5.3456834820810268</v>
      </c>
      <c r="G45" s="62">
        <f t="shared" si="20"/>
        <v>11.089380406072946</v>
      </c>
      <c r="H45" s="62">
        <f t="shared" si="20"/>
        <v>5.771748341278232</v>
      </c>
      <c r="I45" s="62">
        <f t="shared" si="20"/>
        <v>11.293054771315639</v>
      </c>
      <c r="J45" s="62">
        <f t="shared" si="20"/>
        <v>7.0303747982282422E-2</v>
      </c>
      <c r="K45" s="62">
        <f t="shared" si="20"/>
        <v>7.9474026443176049</v>
      </c>
      <c r="L45" s="62">
        <f t="shared" si="20"/>
        <v>1.2205290771635124</v>
      </c>
      <c r="M45" s="44">
        <f t="shared" si="20"/>
        <v>7.8757070236987188</v>
      </c>
      <c r="N45" s="44">
        <f t="shared" si="20"/>
        <v>8.016908388601415</v>
      </c>
      <c r="O45" s="44">
        <f t="shared" si="20"/>
        <v>5.8941728064300074</v>
      </c>
      <c r="P45" s="44">
        <f t="shared" si="20"/>
        <v>5.9574099347934411</v>
      </c>
    </row>
    <row r="46" spans="1:16" ht="15.75" thickBot="1" x14ac:dyDescent="0.3">
      <c r="A46" s="55"/>
      <c r="B46" s="65"/>
      <c r="C46" s="65"/>
      <c r="D46" s="66"/>
      <c r="E46" s="67"/>
      <c r="F46" s="66"/>
      <c r="G46" s="67"/>
      <c r="H46" s="66"/>
      <c r="I46" s="67"/>
      <c r="J46" s="67"/>
      <c r="K46" s="66"/>
      <c r="L46" s="67"/>
      <c r="M46" s="68"/>
      <c r="N46" s="69"/>
      <c r="O46" s="68"/>
      <c r="P46" s="6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selection activeCell="B42" sqref="B42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2" width="10.85546875" customWidth="1"/>
    <col min="13" max="13" width="10.42578125" customWidth="1"/>
    <col min="14" max="14" width="10.28515625" customWidth="1"/>
    <col min="15" max="16" width="10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4" thickBot="1" x14ac:dyDescent="0.4">
      <c r="A2" s="1"/>
      <c r="B2" s="1"/>
      <c r="C2" s="73" t="s">
        <v>28</v>
      </c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</row>
    <row r="3" spans="1:16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1" t="s">
        <v>0</v>
      </c>
      <c r="N3" s="12"/>
      <c r="O3" s="12"/>
      <c r="P3" s="13"/>
    </row>
    <row r="4" spans="1:16" ht="15.75" thickBot="1" x14ac:dyDescent="0.3">
      <c r="A4" s="19"/>
      <c r="B4" s="4"/>
      <c r="C4" s="5"/>
      <c r="D4" s="6"/>
      <c r="E4" s="4"/>
      <c r="F4" s="6"/>
      <c r="G4" s="4"/>
      <c r="H4" s="6"/>
      <c r="I4" s="4"/>
      <c r="J4" s="4"/>
      <c r="K4" s="6"/>
      <c r="L4" s="4"/>
      <c r="M4" s="14" t="s">
        <v>1</v>
      </c>
      <c r="N4" s="15"/>
      <c r="O4" s="14" t="s">
        <v>2</v>
      </c>
      <c r="P4" s="16"/>
    </row>
    <row r="5" spans="1:16" ht="15.75" thickBot="1" x14ac:dyDescent="0.3">
      <c r="A5" s="7" t="s">
        <v>3</v>
      </c>
      <c r="B5" s="8" t="s">
        <v>4</v>
      </c>
      <c r="C5" s="9" t="s">
        <v>5</v>
      </c>
      <c r="D5" s="10" t="s">
        <v>6</v>
      </c>
      <c r="E5" s="8" t="s">
        <v>7</v>
      </c>
      <c r="F5" s="10" t="s">
        <v>8</v>
      </c>
      <c r="G5" s="8" t="s">
        <v>9</v>
      </c>
      <c r="H5" s="10" t="s">
        <v>10</v>
      </c>
      <c r="I5" s="8" t="s">
        <v>11</v>
      </c>
      <c r="J5" s="8" t="s">
        <v>13</v>
      </c>
      <c r="K5" s="10" t="s">
        <v>12</v>
      </c>
      <c r="L5" s="8" t="s">
        <v>24</v>
      </c>
      <c r="M5" s="17" t="s">
        <v>14</v>
      </c>
      <c r="N5" s="18" t="s">
        <v>15</v>
      </c>
      <c r="O5" s="17" t="s">
        <v>16</v>
      </c>
      <c r="P5" s="18" t="s">
        <v>17</v>
      </c>
    </row>
    <row r="6" spans="1:16" x14ac:dyDescent="0.25">
      <c r="A6" s="25">
        <v>42461</v>
      </c>
      <c r="B6" s="70">
        <v>0.16603000000000001</v>
      </c>
      <c r="C6" s="70">
        <v>0.21870000000000001</v>
      </c>
      <c r="D6" s="71">
        <v>0.11182</v>
      </c>
      <c r="E6" s="72">
        <v>145.50295</v>
      </c>
      <c r="F6" s="71">
        <v>0.18431</v>
      </c>
      <c r="G6" s="72">
        <v>9.0359999999999996E-2</v>
      </c>
      <c r="H6" s="71">
        <v>0.17147999999999999</v>
      </c>
      <c r="I6" s="72">
        <v>8.8609999999999994E-2</v>
      </c>
      <c r="J6" s="72">
        <v>14.32443</v>
      </c>
      <c r="K6" s="71">
        <v>0.1273</v>
      </c>
      <c r="L6" s="72">
        <v>0.82208000000000003</v>
      </c>
      <c r="M6" s="43">
        <v>0.1285</v>
      </c>
      <c r="N6" s="44">
        <v>0.12609999999999999</v>
      </c>
      <c r="O6" s="43">
        <v>0.16693</v>
      </c>
      <c r="P6" s="44">
        <v>0.16513</v>
      </c>
    </row>
    <row r="7" spans="1:16" ht="15.75" thickBot="1" x14ac:dyDescent="0.3">
      <c r="A7" s="27"/>
      <c r="B7" s="20"/>
      <c r="C7" s="20"/>
      <c r="D7" s="21"/>
      <c r="E7" s="22"/>
      <c r="F7" s="21"/>
      <c r="G7" s="22"/>
      <c r="H7" s="21"/>
      <c r="I7" s="22"/>
      <c r="J7" s="22"/>
      <c r="K7" s="21"/>
      <c r="L7" s="22"/>
      <c r="M7" s="23"/>
      <c r="N7" s="24"/>
      <c r="O7" s="23"/>
      <c r="P7" s="24"/>
    </row>
    <row r="8" spans="1:16" ht="15.75" thickTop="1" x14ac:dyDescent="0.25">
      <c r="A8" s="28" t="s">
        <v>18</v>
      </c>
      <c r="B8" s="29">
        <f t="shared" ref="B8:P8" si="0">SUM(B6:B7)</f>
        <v>0.16603000000000001</v>
      </c>
      <c r="C8" s="29">
        <f t="shared" si="0"/>
        <v>0.21870000000000001</v>
      </c>
      <c r="D8" s="29">
        <f t="shared" si="0"/>
        <v>0.11182</v>
      </c>
      <c r="E8" s="29">
        <f t="shared" si="0"/>
        <v>145.50295</v>
      </c>
      <c r="F8" s="29">
        <f t="shared" si="0"/>
        <v>0.18431</v>
      </c>
      <c r="G8" s="29">
        <f t="shared" si="0"/>
        <v>9.0359999999999996E-2</v>
      </c>
      <c r="H8" s="29">
        <f t="shared" si="0"/>
        <v>0.17147999999999999</v>
      </c>
      <c r="I8" s="29">
        <f t="shared" si="0"/>
        <v>8.8609999999999994E-2</v>
      </c>
      <c r="J8" s="29">
        <f t="shared" si="0"/>
        <v>14.32443</v>
      </c>
      <c r="K8" s="29">
        <f t="shared" si="0"/>
        <v>0.1273</v>
      </c>
      <c r="L8" s="29">
        <f t="shared" si="0"/>
        <v>0.82208000000000003</v>
      </c>
      <c r="M8" s="32">
        <f t="shared" si="0"/>
        <v>0.1285</v>
      </c>
      <c r="N8" s="32">
        <f t="shared" si="0"/>
        <v>0.12609999999999999</v>
      </c>
      <c r="O8" s="32">
        <f t="shared" si="0"/>
        <v>0.16693</v>
      </c>
      <c r="P8" s="32">
        <f t="shared" si="0"/>
        <v>0.16513</v>
      </c>
    </row>
    <row r="9" spans="1:16" ht="15.75" thickBot="1" x14ac:dyDescent="0.3">
      <c r="A9" s="34" t="s">
        <v>19</v>
      </c>
      <c r="B9" s="74">
        <f>B8/1</f>
        <v>0.16603000000000001</v>
      </c>
      <c r="C9" s="74">
        <f>C8/5</f>
        <v>4.3740000000000001E-2</v>
      </c>
      <c r="D9" s="74">
        <f t="shared" ref="D9:L9" si="1">D8/5</f>
        <v>2.2364000000000002E-2</v>
      </c>
      <c r="E9" s="74">
        <f t="shared" si="1"/>
        <v>29.10059</v>
      </c>
      <c r="F9" s="74">
        <f t="shared" si="1"/>
        <v>3.6861999999999999E-2</v>
      </c>
      <c r="G9" s="74">
        <f t="shared" si="1"/>
        <v>1.8071999999999998E-2</v>
      </c>
      <c r="H9" s="74">
        <f t="shared" si="1"/>
        <v>3.4296E-2</v>
      </c>
      <c r="I9" s="74">
        <f t="shared" si="1"/>
        <v>1.7721999999999998E-2</v>
      </c>
      <c r="J9" s="74">
        <f t="shared" si="1"/>
        <v>2.8648859999999998</v>
      </c>
      <c r="K9" s="74">
        <f t="shared" si="1"/>
        <v>2.546E-2</v>
      </c>
      <c r="L9" s="74">
        <f t="shared" si="1"/>
        <v>0.16441600000000001</v>
      </c>
      <c r="M9" s="75">
        <f>M8/5</f>
        <v>2.5700000000000001E-2</v>
      </c>
      <c r="N9" s="75">
        <f>N8/5</f>
        <v>2.5219999999999999E-2</v>
      </c>
      <c r="O9" s="75">
        <f>O8/5</f>
        <v>3.3385999999999999E-2</v>
      </c>
      <c r="P9" s="75">
        <f>P8/5</f>
        <v>3.3026E-2</v>
      </c>
    </row>
    <row r="10" spans="1:16" ht="15.75" thickTop="1" x14ac:dyDescent="0.25">
      <c r="A10" s="39">
        <v>42464</v>
      </c>
      <c r="B10" s="40">
        <v>0.16613</v>
      </c>
      <c r="C10" s="40">
        <v>0.21875</v>
      </c>
      <c r="D10" s="41">
        <v>0.11183999999999999</v>
      </c>
      <c r="E10" s="42">
        <v>146.31241</v>
      </c>
      <c r="F10" s="41">
        <v>0.18465000000000001</v>
      </c>
      <c r="G10" s="42">
        <v>9.0340000000000004E-2</v>
      </c>
      <c r="H10" s="41">
        <v>0.17180999999999999</v>
      </c>
      <c r="I10" s="42">
        <v>8.9550000000000005E-2</v>
      </c>
      <c r="J10" s="42">
        <v>14.23803</v>
      </c>
      <c r="K10" s="41">
        <v>0.1273</v>
      </c>
      <c r="L10" s="42">
        <v>0.82413000000000003</v>
      </c>
      <c r="M10" s="43">
        <v>0.1285</v>
      </c>
      <c r="N10" s="44">
        <v>0.12609999999999999</v>
      </c>
      <c r="O10" s="43">
        <v>0.16703000000000001</v>
      </c>
      <c r="P10" s="44">
        <v>0.16522999999999999</v>
      </c>
    </row>
    <row r="11" spans="1:16" x14ac:dyDescent="0.25">
      <c r="A11" s="39">
        <v>42465</v>
      </c>
      <c r="B11" s="40">
        <v>0.16692000000000001</v>
      </c>
      <c r="C11" s="40">
        <v>0.21809999999999999</v>
      </c>
      <c r="D11" s="41">
        <v>0.11151</v>
      </c>
      <c r="E11" s="42">
        <v>145.94077999999999</v>
      </c>
      <c r="F11" s="41">
        <v>0.18581</v>
      </c>
      <c r="G11" s="42">
        <v>9.0260000000000007E-2</v>
      </c>
      <c r="H11" s="41">
        <v>0.17163999999999999</v>
      </c>
      <c r="I11" s="42">
        <v>8.8980000000000004E-2</v>
      </c>
      <c r="J11" s="42">
        <v>14.13415</v>
      </c>
      <c r="K11" s="41">
        <v>0.127</v>
      </c>
      <c r="L11" s="42">
        <v>0.82230999999999999</v>
      </c>
      <c r="M11" s="43">
        <v>0.12820000000000001</v>
      </c>
      <c r="N11" s="44">
        <v>0.1258</v>
      </c>
      <c r="O11" s="43">
        <v>0.1678</v>
      </c>
      <c r="P11" s="44">
        <v>0.16602</v>
      </c>
    </row>
    <row r="12" spans="1:16" x14ac:dyDescent="0.25">
      <c r="A12" s="39">
        <v>42466</v>
      </c>
      <c r="B12" s="40">
        <v>0.16739999999999999</v>
      </c>
      <c r="C12" s="40">
        <v>0.21773999999999999</v>
      </c>
      <c r="D12" s="41">
        <v>0.11133</v>
      </c>
      <c r="E12" s="42">
        <v>146.40198000000001</v>
      </c>
      <c r="F12" s="41">
        <v>0.18620999999999999</v>
      </c>
      <c r="G12" s="42">
        <v>8.9929999999999996E-2</v>
      </c>
      <c r="H12" s="41">
        <v>0.17163</v>
      </c>
      <c r="I12" s="42">
        <v>8.9260000000000006E-2</v>
      </c>
      <c r="J12" s="42">
        <v>14.003069999999999</v>
      </c>
      <c r="K12" s="41">
        <v>0.12659999999999999</v>
      </c>
      <c r="L12" s="42">
        <v>0.81959000000000004</v>
      </c>
      <c r="M12" s="43">
        <v>0.1278</v>
      </c>
      <c r="N12" s="44">
        <v>0.12540000000000001</v>
      </c>
      <c r="O12" s="43">
        <v>0.16830000000000001</v>
      </c>
      <c r="P12" s="44">
        <v>0.16650000000000001</v>
      </c>
    </row>
    <row r="13" spans="1:16" x14ac:dyDescent="0.25">
      <c r="A13" s="39">
        <v>42467</v>
      </c>
      <c r="B13" s="40">
        <v>0.16732</v>
      </c>
      <c r="C13" s="40">
        <v>0.21779000000000001</v>
      </c>
      <c r="D13" s="41">
        <v>0.11135</v>
      </c>
      <c r="E13" s="42">
        <v>146.65525</v>
      </c>
      <c r="F13" s="41">
        <v>0.18608</v>
      </c>
      <c r="G13" s="42">
        <v>9.1200000000000003E-2</v>
      </c>
      <c r="H13" s="41">
        <v>0.17122000000000001</v>
      </c>
      <c r="I13" s="42">
        <v>8.9940000000000006E-2</v>
      </c>
      <c r="J13" s="42">
        <v>13.9351</v>
      </c>
      <c r="K13" s="41">
        <v>0.12670000000000001</v>
      </c>
      <c r="L13" s="42">
        <v>0.82116999999999996</v>
      </c>
      <c r="M13" s="43">
        <v>0.12790000000000001</v>
      </c>
      <c r="N13" s="44">
        <v>0.1255</v>
      </c>
      <c r="O13" s="43">
        <v>0.16822000000000001</v>
      </c>
      <c r="P13" s="44">
        <v>0.16642000000000001</v>
      </c>
    </row>
    <row r="14" spans="1:16" ht="15.75" thickBot="1" x14ac:dyDescent="0.3">
      <c r="A14" s="45">
        <v>42468</v>
      </c>
      <c r="B14" s="46">
        <v>0.16835</v>
      </c>
      <c r="C14" s="46">
        <v>0.21728</v>
      </c>
      <c r="D14" s="47">
        <v>0.11108999999999999</v>
      </c>
      <c r="E14" s="48">
        <v>146.05599000000001</v>
      </c>
      <c r="F14" s="47">
        <v>0.18654000000000001</v>
      </c>
      <c r="G14" s="48">
        <v>8.9709999999999998E-2</v>
      </c>
      <c r="H14" s="47">
        <v>0.17094999999999999</v>
      </c>
      <c r="I14" s="48">
        <v>8.9859999999999995E-2</v>
      </c>
      <c r="J14" s="48">
        <v>13.66921</v>
      </c>
      <c r="K14" s="47">
        <v>0.12640000000000001</v>
      </c>
      <c r="L14" s="48">
        <v>0.81754000000000004</v>
      </c>
      <c r="M14" s="23">
        <v>0.12759999999999999</v>
      </c>
      <c r="N14" s="24">
        <v>0.12520000000000001</v>
      </c>
      <c r="O14" s="23">
        <v>0.16925000000000001</v>
      </c>
      <c r="P14" s="24">
        <v>0.16744999999999999</v>
      </c>
    </row>
    <row r="15" spans="1:16" ht="15.75" thickTop="1" x14ac:dyDescent="0.25">
      <c r="A15" s="28" t="s">
        <v>18</v>
      </c>
      <c r="B15" s="29">
        <f>SUM(B10:B14)</f>
        <v>0.83612000000000009</v>
      </c>
      <c r="C15" s="29">
        <f>SUM(C10:C14)</f>
        <v>1.0896600000000001</v>
      </c>
      <c r="D15" s="31">
        <f t="shared" ref="D15:L15" si="2">SUM(D10:D14)</f>
        <v>0.55711999999999995</v>
      </c>
      <c r="E15" s="31">
        <f t="shared" si="2"/>
        <v>731.36641000000009</v>
      </c>
      <c r="F15" s="31">
        <f t="shared" si="2"/>
        <v>0.92929000000000006</v>
      </c>
      <c r="G15" s="31">
        <f t="shared" si="2"/>
        <v>0.45144000000000001</v>
      </c>
      <c r="H15" s="31">
        <f t="shared" si="2"/>
        <v>0.85725000000000007</v>
      </c>
      <c r="I15" s="31">
        <f t="shared" si="2"/>
        <v>0.44759000000000004</v>
      </c>
      <c r="J15" s="31">
        <f t="shared" si="2"/>
        <v>69.979559999999992</v>
      </c>
      <c r="K15" s="49">
        <f t="shared" si="2"/>
        <v>0.6339999999999999</v>
      </c>
      <c r="L15" s="49">
        <f t="shared" si="2"/>
        <v>4.1047399999999996</v>
      </c>
      <c r="M15" s="32">
        <f>SUM(M10:M14)</f>
        <v>0.64000000000000012</v>
      </c>
      <c r="N15" s="32">
        <f t="shared" ref="N15:P15" si="3">SUM(N10:N14)</f>
        <v>0.628</v>
      </c>
      <c r="O15" s="32">
        <f t="shared" si="3"/>
        <v>0.84060000000000012</v>
      </c>
      <c r="P15" s="32">
        <f t="shared" si="3"/>
        <v>0.83162000000000003</v>
      </c>
    </row>
    <row r="16" spans="1:16" ht="15.75" thickBot="1" x14ac:dyDescent="0.3">
      <c r="A16" s="34" t="s">
        <v>19</v>
      </c>
      <c r="B16" s="35">
        <f>B15/5</f>
        <v>0.16722400000000001</v>
      </c>
      <c r="C16" s="35">
        <f>C15/5</f>
        <v>0.21793200000000001</v>
      </c>
      <c r="D16" s="36">
        <f t="shared" ref="D16:L16" si="4">D15/5</f>
        <v>0.111424</v>
      </c>
      <c r="E16" s="36">
        <f t="shared" si="4"/>
        <v>146.27328200000002</v>
      </c>
      <c r="F16" s="36">
        <f t="shared" si="4"/>
        <v>0.18585800000000002</v>
      </c>
      <c r="G16" s="36">
        <f t="shared" si="4"/>
        <v>9.0288000000000007E-2</v>
      </c>
      <c r="H16" s="36">
        <f t="shared" si="4"/>
        <v>0.17145000000000002</v>
      </c>
      <c r="I16" s="36">
        <f t="shared" si="4"/>
        <v>8.9518000000000014E-2</v>
      </c>
      <c r="J16" s="36">
        <f t="shared" si="4"/>
        <v>13.995911999999999</v>
      </c>
      <c r="K16" s="37">
        <f t="shared" si="4"/>
        <v>0.12679999999999997</v>
      </c>
      <c r="L16" s="37">
        <f t="shared" si="4"/>
        <v>0.8209479999999999</v>
      </c>
      <c r="M16" s="38">
        <f>M15/5</f>
        <v>0.12800000000000003</v>
      </c>
      <c r="N16" s="50">
        <f>N15/5</f>
        <v>0.12559999999999999</v>
      </c>
      <c r="O16" s="50">
        <f t="shared" ref="O16:P16" si="5">O15/5</f>
        <v>0.16812000000000002</v>
      </c>
      <c r="P16" s="50">
        <f t="shared" si="5"/>
        <v>0.166324</v>
      </c>
    </row>
    <row r="17" spans="1:16" ht="15.75" thickTop="1" x14ac:dyDescent="0.25">
      <c r="A17" s="39">
        <v>42471</v>
      </c>
      <c r="B17" s="40">
        <v>0.16768</v>
      </c>
      <c r="C17" s="40">
        <v>0.21722</v>
      </c>
      <c r="D17" s="41">
        <v>0.11106000000000001</v>
      </c>
      <c r="E17" s="42">
        <v>146.29811000000001</v>
      </c>
      <c r="F17" s="41">
        <v>0.18614</v>
      </c>
      <c r="G17" s="42">
        <v>8.9969999999999994E-2</v>
      </c>
      <c r="H17" s="41">
        <v>0.17083000000000001</v>
      </c>
      <c r="I17" s="42">
        <v>8.9749999999999996E-2</v>
      </c>
      <c r="J17" s="42">
        <v>13.70007</v>
      </c>
      <c r="K17" s="41">
        <v>0.12670000000000001</v>
      </c>
      <c r="L17" s="42">
        <v>0.81984000000000001</v>
      </c>
      <c r="M17" s="43">
        <v>0.12790000000000001</v>
      </c>
      <c r="N17" s="44">
        <v>0.1255</v>
      </c>
      <c r="O17" s="43">
        <v>0.16858000000000001</v>
      </c>
      <c r="P17" s="44">
        <v>0.16678000000000001</v>
      </c>
    </row>
    <row r="18" spans="1:16" x14ac:dyDescent="0.25">
      <c r="A18" s="39">
        <v>42472</v>
      </c>
      <c r="B18" s="40">
        <v>0.16725999999999999</v>
      </c>
      <c r="C18" s="40">
        <v>0.21773999999999999</v>
      </c>
      <c r="D18" s="41">
        <v>0.11133</v>
      </c>
      <c r="E18" s="42">
        <v>113.22179</v>
      </c>
      <c r="F18" s="41">
        <v>0.18532999999999999</v>
      </c>
      <c r="G18" s="42">
        <v>9.0029999999999999E-2</v>
      </c>
      <c r="H18" s="41">
        <v>0.17077999999999999</v>
      </c>
      <c r="I18" s="42">
        <v>8.9230000000000004E-2</v>
      </c>
      <c r="J18" s="42">
        <v>13.715680000000001</v>
      </c>
      <c r="K18" s="41">
        <v>0.12709999999999999</v>
      </c>
      <c r="L18" s="42">
        <v>0.82157999999999998</v>
      </c>
      <c r="M18" s="43">
        <v>0.1283</v>
      </c>
      <c r="N18" s="44">
        <v>0.12590000000000001</v>
      </c>
      <c r="O18" s="43">
        <v>0.16816</v>
      </c>
      <c r="P18" s="44">
        <v>0.16636000000000001</v>
      </c>
    </row>
    <row r="19" spans="1:16" x14ac:dyDescent="0.25">
      <c r="A19" s="39">
        <v>42473</v>
      </c>
      <c r="B19" s="40">
        <v>0.16658999999999999</v>
      </c>
      <c r="C19" s="40">
        <v>0.21828</v>
      </c>
      <c r="D19" s="41">
        <v>0.1116</v>
      </c>
      <c r="E19" s="42">
        <v>145.63858999999999</v>
      </c>
      <c r="F19" s="41">
        <v>0.18464</v>
      </c>
      <c r="G19" s="42">
        <v>0.09</v>
      </c>
      <c r="H19" s="41">
        <v>0.17127999999999999</v>
      </c>
      <c r="I19" s="42">
        <v>8.9219999999999994E-2</v>
      </c>
      <c r="J19" s="42">
        <v>13.787839999999999</v>
      </c>
      <c r="K19" s="41">
        <v>0.12720000000000001</v>
      </c>
      <c r="L19" s="42">
        <v>0.82240000000000002</v>
      </c>
      <c r="M19" s="43">
        <v>0.12839999999999999</v>
      </c>
      <c r="N19" s="44">
        <v>0.126</v>
      </c>
      <c r="O19" s="43">
        <v>0.16749</v>
      </c>
      <c r="P19" s="44">
        <v>0.16569</v>
      </c>
    </row>
    <row r="20" spans="1:16" x14ac:dyDescent="0.25">
      <c r="A20" s="39">
        <v>42474</v>
      </c>
      <c r="B20" s="40">
        <v>0.16632</v>
      </c>
      <c r="C20" s="40">
        <v>0.2203</v>
      </c>
      <c r="D20" s="41">
        <v>0.11262999999999999</v>
      </c>
      <c r="E20" s="42">
        <v>145.91116</v>
      </c>
      <c r="F20" s="41">
        <v>0.18410000000000001</v>
      </c>
      <c r="G20" s="42">
        <v>9.0620000000000006E-2</v>
      </c>
      <c r="H20" s="41">
        <v>0.17202000000000001</v>
      </c>
      <c r="I20" s="42">
        <v>8.9609999999999995E-2</v>
      </c>
      <c r="J20" s="42">
        <v>13.901960000000001</v>
      </c>
      <c r="K20" s="41">
        <v>0.1275</v>
      </c>
      <c r="L20" s="42">
        <v>0.82506999999999997</v>
      </c>
      <c r="M20" s="43">
        <v>0.12870000000000001</v>
      </c>
      <c r="N20" s="44">
        <v>0.1263</v>
      </c>
      <c r="O20" s="43">
        <v>0.16722000000000001</v>
      </c>
      <c r="P20" s="44">
        <v>0.16542000000000001</v>
      </c>
    </row>
    <row r="21" spans="1:16" ht="15.75" thickBot="1" x14ac:dyDescent="0.3">
      <c r="A21" s="45">
        <v>42475</v>
      </c>
      <c r="B21" s="46">
        <v>0.16592000000000001</v>
      </c>
      <c r="C21" s="46">
        <v>0.22137999999999999</v>
      </c>
      <c r="D21" s="47">
        <v>0.11319</v>
      </c>
      <c r="E21" s="48">
        <v>146.91618</v>
      </c>
      <c r="F21" s="47">
        <v>0.18551999999999999</v>
      </c>
      <c r="G21" s="48">
        <v>9.0810000000000002E-2</v>
      </c>
      <c r="H21" s="47">
        <v>0.17330999999999999</v>
      </c>
      <c r="I21" s="48">
        <v>9.0120000000000006E-2</v>
      </c>
      <c r="J21" s="48">
        <v>13.92539</v>
      </c>
      <c r="K21" s="47">
        <v>0.1275</v>
      </c>
      <c r="L21" s="48">
        <v>0.82659000000000005</v>
      </c>
      <c r="M21" s="23">
        <v>0.12870000000000001</v>
      </c>
      <c r="N21" s="24">
        <v>0.1263</v>
      </c>
      <c r="O21" s="23">
        <v>0.16682</v>
      </c>
      <c r="P21" s="24">
        <v>0.16502</v>
      </c>
    </row>
    <row r="22" spans="1:16" ht="15.75" thickTop="1" x14ac:dyDescent="0.25">
      <c r="A22" s="28" t="s">
        <v>18</v>
      </c>
      <c r="B22" s="29">
        <f>SUM(B17:B21)</f>
        <v>0.83377000000000012</v>
      </c>
      <c r="C22" s="29">
        <f>SUM(C17:C21)</f>
        <v>1.0949199999999999</v>
      </c>
      <c r="D22" s="31">
        <f t="shared" ref="D22:P22" si="6">SUM(D17:D21)</f>
        <v>0.55981000000000003</v>
      </c>
      <c r="E22" s="31">
        <f t="shared" si="6"/>
        <v>697.98583000000008</v>
      </c>
      <c r="F22" s="31">
        <f t="shared" si="6"/>
        <v>0.92573000000000005</v>
      </c>
      <c r="G22" s="31">
        <f t="shared" si="6"/>
        <v>0.45143000000000005</v>
      </c>
      <c r="H22" s="31">
        <f t="shared" si="6"/>
        <v>0.85821999999999987</v>
      </c>
      <c r="I22" s="31">
        <f t="shared" si="6"/>
        <v>0.44792999999999994</v>
      </c>
      <c r="J22" s="31">
        <f t="shared" si="6"/>
        <v>69.030940000000015</v>
      </c>
      <c r="K22" s="49">
        <f t="shared" si="6"/>
        <v>0.6359999999999999</v>
      </c>
      <c r="L22" s="49">
        <f t="shared" si="6"/>
        <v>4.1154800000000007</v>
      </c>
      <c r="M22" s="32">
        <f t="shared" si="6"/>
        <v>0.64200000000000002</v>
      </c>
      <c r="N22" s="33">
        <f t="shared" si="6"/>
        <v>0.63</v>
      </c>
      <c r="O22" s="33">
        <f t="shared" si="6"/>
        <v>0.83827000000000007</v>
      </c>
      <c r="P22" s="33">
        <f t="shared" si="6"/>
        <v>0.82926999999999995</v>
      </c>
    </row>
    <row r="23" spans="1:16" ht="15.75" thickBot="1" x14ac:dyDescent="0.3">
      <c r="A23" s="34" t="s">
        <v>19</v>
      </c>
      <c r="B23" s="35">
        <f>B22/5</f>
        <v>0.16675400000000001</v>
      </c>
      <c r="C23" s="35">
        <f>C22/5</f>
        <v>0.21898399999999998</v>
      </c>
      <c r="D23" s="36">
        <f t="shared" ref="D23:K23" si="7">D22/5</f>
        <v>0.11196200000000001</v>
      </c>
      <c r="E23" s="36">
        <f t="shared" si="7"/>
        <v>139.59716600000002</v>
      </c>
      <c r="F23" s="36">
        <f t="shared" si="7"/>
        <v>0.18514600000000001</v>
      </c>
      <c r="G23" s="36">
        <f t="shared" si="7"/>
        <v>9.0286000000000005E-2</v>
      </c>
      <c r="H23" s="36">
        <f t="shared" si="7"/>
        <v>0.17164399999999996</v>
      </c>
      <c r="I23" s="36">
        <f t="shared" si="7"/>
        <v>8.9585999999999985E-2</v>
      </c>
      <c r="J23" s="36">
        <f t="shared" si="7"/>
        <v>13.806188000000002</v>
      </c>
      <c r="K23" s="37">
        <f t="shared" si="7"/>
        <v>0.12719999999999998</v>
      </c>
      <c r="L23" s="37">
        <f>L22/5</f>
        <v>0.82309600000000016</v>
      </c>
      <c r="M23" s="38">
        <f>M22/5</f>
        <v>0.12840000000000001</v>
      </c>
      <c r="N23" s="50">
        <f>N22/5</f>
        <v>0.126</v>
      </c>
      <c r="O23" s="50">
        <f t="shared" ref="O23:P23" si="8">O22/5</f>
        <v>0.16765400000000003</v>
      </c>
      <c r="P23" s="50">
        <f t="shared" si="8"/>
        <v>0.165854</v>
      </c>
    </row>
    <row r="24" spans="1:16" ht="15.75" thickTop="1" x14ac:dyDescent="0.25">
      <c r="A24" s="39">
        <v>42478</v>
      </c>
      <c r="B24" s="40">
        <v>0.16647999999999999</v>
      </c>
      <c r="C24" s="40">
        <v>0.22025</v>
      </c>
      <c r="D24" s="41">
        <v>0.10317999999999999</v>
      </c>
      <c r="E24" s="42">
        <v>146.3374</v>
      </c>
      <c r="F24" s="41">
        <v>0.18482000000000001</v>
      </c>
      <c r="G24" s="42">
        <v>9.0569999999999998E-2</v>
      </c>
      <c r="H24" s="41">
        <v>0.17282</v>
      </c>
      <c r="I24" s="42">
        <v>8.967E-2</v>
      </c>
      <c r="J24" s="42">
        <v>13.776719999999999</v>
      </c>
      <c r="K24" s="41">
        <v>0.1273</v>
      </c>
      <c r="L24" s="42">
        <v>0.82450999999999997</v>
      </c>
      <c r="M24" s="43">
        <v>0.1285</v>
      </c>
      <c r="N24" s="44">
        <v>0.12609999999999999</v>
      </c>
      <c r="O24" s="43">
        <v>0.16738</v>
      </c>
      <c r="P24" s="44">
        <v>0.16558</v>
      </c>
    </row>
    <row r="25" spans="1:16" x14ac:dyDescent="0.25">
      <c r="A25" s="39">
        <v>42479</v>
      </c>
      <c r="B25" s="40">
        <v>0.16585</v>
      </c>
      <c r="C25" s="40">
        <v>0.22067000000000001</v>
      </c>
      <c r="D25" s="41">
        <v>0.11283</v>
      </c>
      <c r="E25" s="42">
        <v>146.56965</v>
      </c>
      <c r="F25" s="41">
        <v>0.18487999999999999</v>
      </c>
      <c r="G25" s="42">
        <v>9.0660000000000004E-2</v>
      </c>
      <c r="H25" s="41">
        <v>0.17294000000000001</v>
      </c>
      <c r="I25" s="42">
        <v>8.9690000000000006E-2</v>
      </c>
      <c r="J25" s="42">
        <v>13.83981</v>
      </c>
      <c r="K25" s="41">
        <v>0.12759999999999999</v>
      </c>
      <c r="L25" s="42">
        <v>0.82652000000000003</v>
      </c>
      <c r="M25" s="43">
        <v>0.1288</v>
      </c>
      <c r="N25" s="44">
        <v>0.12640000000000001</v>
      </c>
      <c r="O25" s="43">
        <v>0.16675000000000001</v>
      </c>
      <c r="P25" s="44">
        <v>0.16495000000000001</v>
      </c>
    </row>
    <row r="26" spans="1:16" x14ac:dyDescent="0.25">
      <c r="A26" s="39">
        <v>42480</v>
      </c>
      <c r="B26" s="40">
        <v>0.16324</v>
      </c>
      <c r="C26" s="40">
        <v>0.21914</v>
      </c>
      <c r="D26" s="41">
        <v>0.11204</v>
      </c>
      <c r="E26" s="42">
        <v>144.65263999999999</v>
      </c>
      <c r="F26" s="41">
        <v>0.18167</v>
      </c>
      <c r="G26" s="42">
        <v>9.0240000000000001E-2</v>
      </c>
      <c r="H26" s="41">
        <v>0.17068</v>
      </c>
      <c r="I26" s="42">
        <v>8.8590000000000002E-2</v>
      </c>
      <c r="J26" s="42">
        <v>13.88611</v>
      </c>
      <c r="K26" s="41">
        <v>0.12720000000000001</v>
      </c>
      <c r="L26" s="42">
        <v>0.82247999999999999</v>
      </c>
      <c r="M26" s="43">
        <v>0.12839999999999999</v>
      </c>
      <c r="N26" s="44">
        <v>0.126</v>
      </c>
      <c r="O26" s="43">
        <v>0.16414000000000001</v>
      </c>
      <c r="P26" s="44">
        <v>0.16234000000000001</v>
      </c>
    </row>
    <row r="27" spans="1:16" x14ac:dyDescent="0.25">
      <c r="A27" s="39">
        <v>42481</v>
      </c>
      <c r="B27" s="40">
        <v>0.16447999999999999</v>
      </c>
      <c r="C27" s="40">
        <v>0.22134000000000001</v>
      </c>
      <c r="D27" s="41">
        <v>0.11317000000000001</v>
      </c>
      <c r="E27" s="42">
        <v>145.28323</v>
      </c>
      <c r="F27" s="41">
        <v>0.18296999999999999</v>
      </c>
      <c r="G27" s="42">
        <v>9.0899999999999995E-2</v>
      </c>
      <c r="H27" s="41">
        <v>0.17202999999999999</v>
      </c>
      <c r="I27" s="42">
        <v>8.924E-2</v>
      </c>
      <c r="J27" s="42">
        <v>14.02351</v>
      </c>
      <c r="K27" s="41">
        <v>0.1283</v>
      </c>
      <c r="L27" s="42">
        <v>0.82989999999999997</v>
      </c>
      <c r="M27" s="43">
        <v>0.1295</v>
      </c>
      <c r="N27" s="44">
        <v>0.12709999999999999</v>
      </c>
      <c r="O27" s="43">
        <v>0.16538</v>
      </c>
      <c r="P27" s="44">
        <v>0.16358</v>
      </c>
    </row>
    <row r="28" spans="1:16" ht="15.75" thickBot="1" x14ac:dyDescent="0.3">
      <c r="A28" s="45">
        <v>42482</v>
      </c>
      <c r="B28" s="46">
        <v>0.16478999999999999</v>
      </c>
      <c r="C28" s="46">
        <v>0.22145999999999999</v>
      </c>
      <c r="D28" s="47">
        <v>0.11323</v>
      </c>
      <c r="E28" s="48">
        <v>145.60203000000001</v>
      </c>
      <c r="F28" s="47">
        <v>0.18468000000000001</v>
      </c>
      <c r="G28" s="48">
        <v>9.103E-2</v>
      </c>
      <c r="H28" s="47">
        <v>0.17269000000000001</v>
      </c>
      <c r="I28" s="48">
        <v>8.9260000000000006E-2</v>
      </c>
      <c r="J28" s="48">
        <v>14.048</v>
      </c>
      <c r="K28" s="47">
        <v>0.12820000000000001</v>
      </c>
      <c r="L28" s="48">
        <v>0.83067000000000002</v>
      </c>
      <c r="M28" s="23">
        <v>0.12939999999999999</v>
      </c>
      <c r="N28" s="24">
        <v>0.127</v>
      </c>
      <c r="O28" s="23">
        <v>0.16569</v>
      </c>
      <c r="P28" s="24">
        <v>0.16389000000000001</v>
      </c>
    </row>
    <row r="29" spans="1:16" ht="15.75" thickTop="1" x14ac:dyDescent="0.25">
      <c r="A29" s="28" t="s">
        <v>18</v>
      </c>
      <c r="B29" s="29">
        <f t="shared" ref="B29:P29" si="9">SUM(B24:B28)</f>
        <v>0.82484000000000002</v>
      </c>
      <c r="C29" s="29">
        <f t="shared" si="9"/>
        <v>1.10286</v>
      </c>
      <c r="D29" s="30">
        <f t="shared" si="9"/>
        <v>0.55444999999999989</v>
      </c>
      <c r="E29" s="31">
        <f t="shared" si="9"/>
        <v>728.44495000000006</v>
      </c>
      <c r="F29" s="30">
        <f t="shared" si="9"/>
        <v>0.91901999999999995</v>
      </c>
      <c r="G29" s="31">
        <f t="shared" si="9"/>
        <v>0.45339999999999997</v>
      </c>
      <c r="H29" s="30">
        <f t="shared" si="9"/>
        <v>0.86116000000000004</v>
      </c>
      <c r="I29" s="31">
        <f t="shared" si="9"/>
        <v>0.44645000000000001</v>
      </c>
      <c r="J29" s="31">
        <f t="shared" si="9"/>
        <v>69.574150000000003</v>
      </c>
      <c r="K29" s="30">
        <f t="shared" si="9"/>
        <v>0.63859999999999995</v>
      </c>
      <c r="L29" s="49">
        <f>SUM(L24:L28)</f>
        <v>4.13408</v>
      </c>
      <c r="M29" s="32">
        <f t="shared" si="9"/>
        <v>0.64459999999999984</v>
      </c>
      <c r="N29" s="33">
        <f t="shared" si="9"/>
        <v>0.63260000000000005</v>
      </c>
      <c r="O29" s="33">
        <f t="shared" si="9"/>
        <v>0.82934000000000008</v>
      </c>
      <c r="P29" s="33">
        <f t="shared" si="9"/>
        <v>0.82033999999999996</v>
      </c>
    </row>
    <row r="30" spans="1:16" ht="15.75" thickBot="1" x14ac:dyDescent="0.3">
      <c r="A30" s="34" t="s">
        <v>19</v>
      </c>
      <c r="B30" s="35">
        <f>B29/5</f>
        <v>0.164968</v>
      </c>
      <c r="C30" s="35">
        <f>C29/5</f>
        <v>0.22057199999999999</v>
      </c>
      <c r="D30" s="36">
        <f t="shared" ref="D30:K30" si="10">D29/5</f>
        <v>0.11088999999999997</v>
      </c>
      <c r="E30" s="36">
        <f t="shared" si="10"/>
        <v>145.68899000000002</v>
      </c>
      <c r="F30" s="36">
        <f t="shared" si="10"/>
        <v>0.183804</v>
      </c>
      <c r="G30" s="36">
        <f t="shared" si="10"/>
        <v>9.0679999999999997E-2</v>
      </c>
      <c r="H30" s="36">
        <f t="shared" si="10"/>
        <v>0.172232</v>
      </c>
      <c r="I30" s="36">
        <f t="shared" si="10"/>
        <v>8.9290000000000008E-2</v>
      </c>
      <c r="J30" s="36">
        <f t="shared" si="10"/>
        <v>13.91483</v>
      </c>
      <c r="K30" s="37">
        <f t="shared" si="10"/>
        <v>0.12772</v>
      </c>
      <c r="L30" s="36">
        <f>L29/5</f>
        <v>0.826816</v>
      </c>
      <c r="M30" s="38">
        <f>M29/5</f>
        <v>0.12891999999999998</v>
      </c>
      <c r="N30" s="50">
        <f>N29/5</f>
        <v>0.12652000000000002</v>
      </c>
      <c r="O30" s="50">
        <f t="shared" ref="O30:P30" si="11">O29/5</f>
        <v>0.16586800000000002</v>
      </c>
      <c r="P30" s="50">
        <f t="shared" si="11"/>
        <v>0.16406799999999999</v>
      </c>
    </row>
    <row r="31" spans="1:16" ht="15.75" thickTop="1" x14ac:dyDescent="0.25">
      <c r="A31" s="39">
        <v>42485</v>
      </c>
      <c r="B31" s="40">
        <v>0.16550000000000001</v>
      </c>
      <c r="C31" s="40">
        <v>0.22223000000000001</v>
      </c>
      <c r="D31" s="41">
        <v>0.11362999999999999</v>
      </c>
      <c r="E31" s="42">
        <v>145.78203999999999</v>
      </c>
      <c r="F31" s="41">
        <v>0.18622</v>
      </c>
      <c r="G31" s="42">
        <v>9.078E-2</v>
      </c>
      <c r="H31" s="41">
        <v>0.17276</v>
      </c>
      <c r="I31" s="42">
        <v>8.8459999999999997E-2</v>
      </c>
      <c r="J31" s="42">
        <v>14.22006</v>
      </c>
      <c r="K31" s="41">
        <v>0.12759999999999999</v>
      </c>
      <c r="L31" s="42">
        <v>0.82801999999999998</v>
      </c>
      <c r="M31" s="43">
        <v>0.1288</v>
      </c>
      <c r="N31" s="44">
        <v>0.12640000000000001</v>
      </c>
      <c r="O31" s="43">
        <v>0.16639999999999999</v>
      </c>
      <c r="P31" s="44">
        <v>0.1646</v>
      </c>
    </row>
    <row r="32" spans="1:16" x14ac:dyDescent="0.25">
      <c r="A32" s="39">
        <v>42486</v>
      </c>
      <c r="B32" s="40">
        <v>0.16546</v>
      </c>
      <c r="C32" s="40">
        <v>0.22162999999999999</v>
      </c>
      <c r="D32" s="41">
        <v>0.11332</v>
      </c>
      <c r="E32" s="42">
        <v>146.69107</v>
      </c>
      <c r="F32" s="41">
        <v>0.18626999999999999</v>
      </c>
      <c r="G32" s="42">
        <v>9.0859999999999996E-2</v>
      </c>
      <c r="H32" s="41">
        <v>0.17262</v>
      </c>
      <c r="I32" s="42">
        <v>8.8150000000000006E-2</v>
      </c>
      <c r="J32" s="42">
        <v>14.19258</v>
      </c>
      <c r="K32" s="41">
        <v>0.12770000000000001</v>
      </c>
      <c r="L32" s="42">
        <v>0.82976000000000005</v>
      </c>
      <c r="M32" s="43">
        <v>0.12889999999999999</v>
      </c>
      <c r="N32" s="44">
        <v>0.1265</v>
      </c>
      <c r="O32" s="43">
        <v>0.16636000000000001</v>
      </c>
      <c r="P32" s="44">
        <v>0.16456000000000001</v>
      </c>
    </row>
    <row r="33" spans="1:16" x14ac:dyDescent="0.25">
      <c r="A33" s="39">
        <v>42487</v>
      </c>
      <c r="B33" s="40">
        <v>0.16411000000000001</v>
      </c>
      <c r="C33" s="40">
        <v>0.22015000000000001</v>
      </c>
      <c r="D33" s="41">
        <v>0.11255999999999999</v>
      </c>
      <c r="E33" s="42">
        <v>146.19716</v>
      </c>
      <c r="F33" s="41">
        <v>0.18435000000000001</v>
      </c>
      <c r="G33" s="42">
        <v>9.0329999999999994E-2</v>
      </c>
      <c r="H33" s="41">
        <v>0.17194999999999999</v>
      </c>
      <c r="I33" s="42">
        <v>8.2595000000000002E-2</v>
      </c>
      <c r="J33" s="42">
        <v>14.15386</v>
      </c>
      <c r="K33" s="41">
        <v>0.12720000000000001</v>
      </c>
      <c r="L33" s="42">
        <v>0.82594999999999996</v>
      </c>
      <c r="M33" s="43">
        <v>0.12839999999999999</v>
      </c>
      <c r="N33" s="44">
        <v>0.126</v>
      </c>
      <c r="O33" s="43">
        <v>0.16500999999999999</v>
      </c>
      <c r="P33" s="44">
        <v>0.16320999999999999</v>
      </c>
    </row>
    <row r="34" spans="1:16" x14ac:dyDescent="0.25">
      <c r="A34" s="39">
        <v>42488</v>
      </c>
      <c r="B34" s="40">
        <v>0.16724</v>
      </c>
      <c r="C34" s="40">
        <v>0.21926999999999999</v>
      </c>
      <c r="D34" s="41">
        <v>0.11211</v>
      </c>
      <c r="E34" s="42">
        <v>145.60665</v>
      </c>
      <c r="F34" s="41">
        <v>0.18429000000000001</v>
      </c>
      <c r="G34" s="42">
        <v>9.0039999999999995E-2</v>
      </c>
      <c r="H34" s="41">
        <v>0.17129</v>
      </c>
      <c r="I34" s="42">
        <v>8.7260000000000004E-2</v>
      </c>
      <c r="J34" s="42">
        <v>14.138719999999999</v>
      </c>
      <c r="K34" s="41">
        <v>0.12690000000000001</v>
      </c>
      <c r="L34" s="42">
        <v>0.82398000000000005</v>
      </c>
      <c r="M34" s="43">
        <v>0.12809999999999999</v>
      </c>
      <c r="N34" s="44">
        <v>0.12570000000000001</v>
      </c>
      <c r="O34" s="43">
        <v>0.16814000000000001</v>
      </c>
      <c r="P34" s="44">
        <v>0.16633999999999999</v>
      </c>
    </row>
    <row r="35" spans="1:16" ht="15.75" thickBot="1" x14ac:dyDescent="0.3">
      <c r="A35" s="45">
        <v>42489</v>
      </c>
      <c r="B35" s="46">
        <v>0.16693</v>
      </c>
      <c r="C35" s="46">
        <v>0.21947</v>
      </c>
      <c r="D35" s="47">
        <v>0.11222</v>
      </c>
      <c r="E35" s="48">
        <v>145.56723</v>
      </c>
      <c r="F35" s="47">
        <v>0.18282999999999999</v>
      </c>
      <c r="G35" s="48">
        <v>9.0060000000000001E-2</v>
      </c>
      <c r="H35" s="47">
        <v>0.17132</v>
      </c>
      <c r="I35" s="48">
        <v>8.7239999999999998E-2</v>
      </c>
      <c r="J35" s="48">
        <v>13.777200000000001</v>
      </c>
      <c r="K35" s="47">
        <v>0.1273</v>
      </c>
      <c r="L35" s="48">
        <v>0.82564000000000004</v>
      </c>
      <c r="M35" s="23">
        <v>0.1285</v>
      </c>
      <c r="N35" s="24">
        <v>0.12609999999999999</v>
      </c>
      <c r="O35" s="23">
        <v>0.16783000000000001</v>
      </c>
      <c r="P35" s="24">
        <v>0.16603000000000001</v>
      </c>
    </row>
    <row r="36" spans="1:16" ht="15.75" thickTop="1" x14ac:dyDescent="0.25">
      <c r="A36" s="28" t="s">
        <v>18</v>
      </c>
      <c r="B36" s="29">
        <f t="shared" ref="B36:P36" si="12">SUM(B31:B35)</f>
        <v>0.82923999999999998</v>
      </c>
      <c r="C36" s="29">
        <f t="shared" si="12"/>
        <v>1.1027499999999999</v>
      </c>
      <c r="D36" s="30">
        <f t="shared" si="12"/>
        <v>0.56384000000000001</v>
      </c>
      <c r="E36" s="31">
        <f t="shared" si="12"/>
        <v>729.84415000000001</v>
      </c>
      <c r="F36" s="30">
        <f t="shared" si="12"/>
        <v>0.92396000000000011</v>
      </c>
      <c r="G36" s="31">
        <f t="shared" si="12"/>
        <v>0.45206999999999997</v>
      </c>
      <c r="H36" s="30">
        <f t="shared" si="12"/>
        <v>0.85994000000000004</v>
      </c>
      <c r="I36" s="31">
        <f t="shared" si="12"/>
        <v>0.43370500000000001</v>
      </c>
      <c r="J36" s="31">
        <f t="shared" si="12"/>
        <v>70.482419999999991</v>
      </c>
      <c r="K36" s="30">
        <f t="shared" si="12"/>
        <v>0.63669999999999993</v>
      </c>
      <c r="L36" s="49">
        <f>SUM(L31:L35)</f>
        <v>4.1333500000000001</v>
      </c>
      <c r="M36" s="32">
        <f t="shared" si="12"/>
        <v>0.64270000000000005</v>
      </c>
      <c r="N36" s="33">
        <f t="shared" si="12"/>
        <v>0.63070000000000004</v>
      </c>
      <c r="O36" s="33">
        <f t="shared" si="12"/>
        <v>0.83374000000000004</v>
      </c>
      <c r="P36" s="33">
        <f t="shared" si="12"/>
        <v>0.82473999999999992</v>
      </c>
    </row>
    <row r="37" spans="1:16" ht="15.75" thickBot="1" x14ac:dyDescent="0.3">
      <c r="A37" s="34" t="s">
        <v>19</v>
      </c>
      <c r="B37" s="35">
        <f>B36/5</f>
        <v>0.165848</v>
      </c>
      <c r="C37" s="35">
        <f>C36/5</f>
        <v>0.22054999999999997</v>
      </c>
      <c r="D37" s="36">
        <f t="shared" ref="D37:K37" si="13">D36/5</f>
        <v>0.11276800000000001</v>
      </c>
      <c r="E37" s="36">
        <f t="shared" si="13"/>
        <v>145.96883</v>
      </c>
      <c r="F37" s="36">
        <f t="shared" si="13"/>
        <v>0.18479200000000001</v>
      </c>
      <c r="G37" s="36">
        <f t="shared" si="13"/>
        <v>9.0413999999999994E-2</v>
      </c>
      <c r="H37" s="36">
        <f t="shared" si="13"/>
        <v>0.171988</v>
      </c>
      <c r="I37" s="36">
        <f t="shared" si="13"/>
        <v>8.6740999999999999E-2</v>
      </c>
      <c r="J37" s="36">
        <f t="shared" si="13"/>
        <v>14.096483999999998</v>
      </c>
      <c r="K37" s="37">
        <f t="shared" si="13"/>
        <v>0.12733999999999998</v>
      </c>
      <c r="L37" s="36">
        <f>L36/5</f>
        <v>0.82667000000000002</v>
      </c>
      <c r="M37" s="38">
        <f>M36/5</f>
        <v>0.12854000000000002</v>
      </c>
      <c r="N37" s="38">
        <f t="shared" ref="N37:O37" si="14">N36/5</f>
        <v>0.12614</v>
      </c>
      <c r="O37" s="38">
        <f t="shared" si="14"/>
        <v>0.16674800000000001</v>
      </c>
      <c r="P37" s="38">
        <f>P36/5</f>
        <v>0.16494799999999998</v>
      </c>
    </row>
    <row r="38" spans="1:16" ht="15.75" thickTop="1" x14ac:dyDescent="0.25">
      <c r="A38" s="51"/>
      <c r="B38" s="40"/>
      <c r="C38" s="40"/>
      <c r="D38" s="41"/>
      <c r="E38" s="42"/>
      <c r="F38" s="41"/>
      <c r="G38" s="42"/>
      <c r="H38" s="41"/>
      <c r="I38" s="42"/>
      <c r="J38" s="42"/>
      <c r="K38" s="41"/>
      <c r="L38" s="42"/>
      <c r="M38" s="43"/>
      <c r="N38" s="44"/>
      <c r="O38" s="43"/>
      <c r="P38" s="44"/>
    </row>
    <row r="39" spans="1:16" x14ac:dyDescent="0.25">
      <c r="A39" s="51"/>
      <c r="B39" s="40"/>
      <c r="C39" s="52"/>
      <c r="D39" s="53"/>
      <c r="E39" s="54" t="s">
        <v>20</v>
      </c>
      <c r="F39" s="41"/>
      <c r="G39" s="42"/>
      <c r="H39" s="41"/>
      <c r="I39" s="42"/>
      <c r="J39" s="42"/>
      <c r="K39" s="41"/>
      <c r="L39" s="42"/>
      <c r="M39" s="43"/>
      <c r="N39" s="44"/>
      <c r="O39" s="43"/>
      <c r="P39" s="44"/>
    </row>
    <row r="40" spans="1:16" ht="15.75" thickBot="1" x14ac:dyDescent="0.3">
      <c r="A40" s="55"/>
      <c r="B40" s="56"/>
      <c r="C40" s="56"/>
      <c r="D40" s="57"/>
      <c r="E40" s="58"/>
      <c r="F40" s="57"/>
      <c r="G40" s="58"/>
      <c r="H40" s="57"/>
      <c r="I40" s="58"/>
      <c r="J40" s="58"/>
      <c r="K40" s="57"/>
      <c r="L40" s="58"/>
      <c r="M40" s="59"/>
      <c r="N40" s="60"/>
      <c r="O40" s="59"/>
      <c r="P40" s="60"/>
    </row>
    <row r="41" spans="1:16" x14ac:dyDescent="0.25">
      <c r="A41" s="61" t="s">
        <v>21</v>
      </c>
      <c r="B41" s="62">
        <f>SUM(B10:B14,B17:B21,B24:B28,B31:B35)</f>
        <v>3.3239700000000001</v>
      </c>
      <c r="C41" s="62">
        <f t="shared" ref="C41:K41" si="15">SUM(C7,C10:C14,C17:C21,C24:C28,C31:C35)</f>
        <v>4.3901900000000005</v>
      </c>
      <c r="D41" s="63">
        <f t="shared" si="15"/>
        <v>2.23522</v>
      </c>
      <c r="E41" s="63">
        <f t="shared" si="15"/>
        <v>2887.6413400000006</v>
      </c>
      <c r="F41" s="63">
        <f t="shared" si="15"/>
        <v>3.6980000000000004</v>
      </c>
      <c r="G41" s="63">
        <f t="shared" si="15"/>
        <v>1.8083400000000001</v>
      </c>
      <c r="H41" s="63">
        <f t="shared" si="15"/>
        <v>3.4365699999999992</v>
      </c>
      <c r="I41" s="63">
        <f t="shared" si="15"/>
        <v>1.7756749999999997</v>
      </c>
      <c r="J41" s="63">
        <f t="shared" si="15"/>
        <v>279.06707</v>
      </c>
      <c r="K41" s="64">
        <f t="shared" si="15"/>
        <v>2.5453000000000001</v>
      </c>
      <c r="L41" s="64">
        <f>SUM(L7,L10:L14,L17:L21,L24:L28,L31:L35)</f>
        <v>16.487650000000002</v>
      </c>
      <c r="M41" s="32">
        <f>SUM(M7:M7,M10:M14,M17:M21,M24:M28,M31:M35)</f>
        <v>2.5692999999999997</v>
      </c>
      <c r="N41" s="32">
        <f>SUM(N7:N7,N10:N14,N17:N21,N24:N28,N31:N35)</f>
        <v>2.5213000000000005</v>
      </c>
      <c r="O41" s="32">
        <f>SUM(O7:O7,O10:O14,O17:O21,O24:O28,O31:O35)</f>
        <v>3.3419500000000006</v>
      </c>
      <c r="P41" s="32">
        <f>SUM(P7:P7,P10:P14,P17:P21,P24:P28,P31:P35)</f>
        <v>3.3059699999999999</v>
      </c>
    </row>
    <row r="42" spans="1:16" x14ac:dyDescent="0.25">
      <c r="A42" s="61" t="s">
        <v>22</v>
      </c>
      <c r="B42" s="62">
        <f>B41/21</f>
        <v>0.15828428571428571</v>
      </c>
      <c r="C42" s="62">
        <f>C41/21</f>
        <v>0.2090566666666667</v>
      </c>
      <c r="D42" s="63">
        <f t="shared" ref="D42:K42" si="16">D41/21</f>
        <v>0.10643904761904761</v>
      </c>
      <c r="E42" s="63">
        <f t="shared" si="16"/>
        <v>137.50673047619051</v>
      </c>
      <c r="F42" s="63">
        <f t="shared" si="16"/>
        <v>0.17609523809523811</v>
      </c>
      <c r="G42" s="63">
        <f t="shared" si="16"/>
        <v>8.6111428571428575E-2</v>
      </c>
      <c r="H42" s="63">
        <f t="shared" si="16"/>
        <v>0.16364619047619045</v>
      </c>
      <c r="I42" s="63">
        <f t="shared" si="16"/>
        <v>8.4555952380952371E-2</v>
      </c>
      <c r="J42" s="63">
        <f t="shared" si="16"/>
        <v>13.288908095238096</v>
      </c>
      <c r="K42" s="64">
        <f t="shared" si="16"/>
        <v>0.12120476190476191</v>
      </c>
      <c r="L42" s="64">
        <f>L41/21</f>
        <v>0.78512619047619059</v>
      </c>
      <c r="M42" s="32">
        <f>M41/21</f>
        <v>0.12234761904761904</v>
      </c>
      <c r="N42" s="32">
        <f>N41/21</f>
        <v>0.12006190476190479</v>
      </c>
      <c r="O42" s="32">
        <f>O41/21</f>
        <v>0.15914047619047622</v>
      </c>
      <c r="P42" s="32">
        <f>P41/21</f>
        <v>0.15742714285714285</v>
      </c>
    </row>
    <row r="43" spans="1:16" x14ac:dyDescent="0.25">
      <c r="A43" s="61" t="s">
        <v>23</v>
      </c>
      <c r="B43" s="62">
        <f>1/B42</f>
        <v>6.3177465500591161</v>
      </c>
      <c r="C43" s="62">
        <f>1/C42</f>
        <v>4.7833920627581028</v>
      </c>
      <c r="D43" s="63">
        <f>1/D42</f>
        <v>9.3950483621299021</v>
      </c>
      <c r="E43" s="63">
        <f>1000/E42</f>
        <v>7.2723712980227644</v>
      </c>
      <c r="F43" s="63">
        <f t="shared" ref="F43:J43" si="17">1/F42</f>
        <v>5.6787452677122765</v>
      </c>
      <c r="G43" s="63">
        <f t="shared" si="17"/>
        <v>11.612860413417831</v>
      </c>
      <c r="H43" s="63">
        <f t="shared" si="17"/>
        <v>6.1107441431427274</v>
      </c>
      <c r="I43" s="63">
        <f t="shared" si="17"/>
        <v>11.826488518450731</v>
      </c>
      <c r="J43" s="63">
        <f t="shared" si="17"/>
        <v>7.5250727360988881E-2</v>
      </c>
      <c r="K43" s="64">
        <f>100/K42</f>
        <v>825.05009232703412</v>
      </c>
      <c r="L43" s="64">
        <f>100/L42</f>
        <v>127.3680603360697</v>
      </c>
      <c r="M43" s="32">
        <f>1/M42</f>
        <v>8.1734324524189468</v>
      </c>
      <c r="N43" s="32">
        <f t="shared" ref="N43:P43" si="18">1/N42</f>
        <v>8.3290366080989955</v>
      </c>
      <c r="O43" s="32">
        <f t="shared" si="18"/>
        <v>6.2837564894747064</v>
      </c>
      <c r="P43" s="32">
        <f t="shared" si="18"/>
        <v>6.3521447563045044</v>
      </c>
    </row>
    <row r="44" spans="1:16" ht="15.75" thickBot="1" x14ac:dyDescent="0.3">
      <c r="A44" s="55"/>
      <c r="B44" s="65"/>
      <c r="C44" s="65"/>
      <c r="D44" s="66"/>
      <c r="E44" s="67"/>
      <c r="F44" s="66"/>
      <c r="G44" s="67"/>
      <c r="H44" s="66"/>
      <c r="I44" s="67"/>
      <c r="J44" s="67"/>
      <c r="K44" s="66"/>
      <c r="L44" s="67"/>
      <c r="M44" s="68"/>
      <c r="N44" s="69"/>
      <c r="O44" s="68"/>
      <c r="P44" s="6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C6" workbookViewId="0">
      <selection activeCell="L42" sqref="L42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2" width="10.85546875" customWidth="1"/>
    <col min="13" max="13" width="10.42578125" customWidth="1"/>
    <col min="14" max="14" width="10.28515625" customWidth="1"/>
    <col min="15" max="16" width="10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4" thickBot="1" x14ac:dyDescent="0.4">
      <c r="A2" s="1"/>
      <c r="B2" s="1"/>
      <c r="C2" s="73" t="s">
        <v>29</v>
      </c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</row>
    <row r="3" spans="1:16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1" t="s">
        <v>0</v>
      </c>
      <c r="N3" s="12"/>
      <c r="O3" s="12"/>
      <c r="P3" s="13"/>
    </row>
    <row r="4" spans="1:16" ht="15.75" thickBot="1" x14ac:dyDescent="0.3">
      <c r="A4" s="19"/>
      <c r="B4" s="4"/>
      <c r="C4" s="5"/>
      <c r="D4" s="6"/>
      <c r="E4" s="4"/>
      <c r="F4" s="6"/>
      <c r="G4" s="4"/>
      <c r="H4" s="6"/>
      <c r="I4" s="4"/>
      <c r="J4" s="4"/>
      <c r="K4" s="6"/>
      <c r="L4" s="4"/>
      <c r="M4" s="14" t="s">
        <v>1</v>
      </c>
      <c r="N4" s="15"/>
      <c r="O4" s="14" t="s">
        <v>2</v>
      </c>
      <c r="P4" s="16"/>
    </row>
    <row r="5" spans="1:16" ht="15.75" thickBot="1" x14ac:dyDescent="0.3">
      <c r="A5" s="7" t="s">
        <v>3</v>
      </c>
      <c r="B5" s="8" t="s">
        <v>4</v>
      </c>
      <c r="C5" s="9" t="s">
        <v>5</v>
      </c>
      <c r="D5" s="10" t="s">
        <v>6</v>
      </c>
      <c r="E5" s="8" t="s">
        <v>7</v>
      </c>
      <c r="F5" s="10" t="s">
        <v>8</v>
      </c>
      <c r="G5" s="8" t="s">
        <v>9</v>
      </c>
      <c r="H5" s="10" t="s">
        <v>10</v>
      </c>
      <c r="I5" s="8" t="s">
        <v>11</v>
      </c>
      <c r="J5" s="8" t="s">
        <v>13</v>
      </c>
      <c r="K5" s="10" t="s">
        <v>12</v>
      </c>
      <c r="L5" s="8" t="s">
        <v>24</v>
      </c>
      <c r="M5" s="17" t="s">
        <v>14</v>
      </c>
      <c r="N5" s="18" t="s">
        <v>15</v>
      </c>
      <c r="O5" s="17" t="s">
        <v>16</v>
      </c>
      <c r="P5" s="18" t="s">
        <v>17</v>
      </c>
    </row>
    <row r="6" spans="1:16" x14ac:dyDescent="0.25">
      <c r="A6" s="25">
        <v>42492</v>
      </c>
      <c r="B6" s="70">
        <v>0.16739000000000001</v>
      </c>
      <c r="C6" s="70">
        <v>0.21764</v>
      </c>
      <c r="D6" s="71">
        <v>0.11128</v>
      </c>
      <c r="E6" s="72">
        <v>145.17963</v>
      </c>
      <c r="F6" s="71">
        <v>0.18265999999999999</v>
      </c>
      <c r="G6" s="72">
        <v>8.9889999999999998E-2</v>
      </c>
      <c r="H6" s="71">
        <v>0.17136000000000001</v>
      </c>
      <c r="I6" s="72">
        <v>8.7190000000000004E-2</v>
      </c>
      <c r="J6" s="72">
        <v>13.56906</v>
      </c>
      <c r="K6" s="71">
        <v>0.12740000000000001</v>
      </c>
      <c r="L6" s="72">
        <v>0.82518999999999998</v>
      </c>
      <c r="M6" s="43">
        <v>0.12859999999999999</v>
      </c>
      <c r="N6" s="44">
        <v>0.12620000000000001</v>
      </c>
      <c r="O6" s="43">
        <v>0.16829</v>
      </c>
      <c r="P6" s="44">
        <v>0.16649</v>
      </c>
    </row>
    <row r="7" spans="1:16" x14ac:dyDescent="0.25">
      <c r="A7" s="26">
        <v>42493</v>
      </c>
      <c r="B7" s="70">
        <v>0.16635</v>
      </c>
      <c r="C7" s="70">
        <v>0.21645</v>
      </c>
      <c r="D7" s="71">
        <v>0.11067</v>
      </c>
      <c r="E7" s="72">
        <v>145.41181</v>
      </c>
      <c r="F7" s="71">
        <v>0.18265999999999999</v>
      </c>
      <c r="G7" s="72">
        <v>8.9499999999999996E-2</v>
      </c>
      <c r="H7" s="71">
        <v>0.1709</v>
      </c>
      <c r="I7" s="72">
        <v>8.6879999999999999E-2</v>
      </c>
      <c r="J7" s="72">
        <v>13.57574</v>
      </c>
      <c r="K7" s="71">
        <v>0.12740000000000001</v>
      </c>
      <c r="L7" s="72">
        <v>0.82506000000000002</v>
      </c>
      <c r="M7" s="43">
        <v>0.12859999999999999</v>
      </c>
      <c r="N7" s="44">
        <v>0.12620000000000001</v>
      </c>
      <c r="O7" s="43">
        <v>0.16725000000000001</v>
      </c>
      <c r="P7" s="44">
        <v>0.16545000000000001</v>
      </c>
    </row>
    <row r="8" spans="1:16" x14ac:dyDescent="0.25">
      <c r="A8" s="26">
        <v>42433</v>
      </c>
      <c r="B8" s="70">
        <v>0.16889000000000001</v>
      </c>
      <c r="C8" s="70">
        <v>0.2152</v>
      </c>
      <c r="D8" s="71">
        <v>0.10997999999999999</v>
      </c>
      <c r="E8" s="72">
        <v>144.18738999999999</v>
      </c>
      <c r="F8" s="71">
        <v>0.18293999999999999</v>
      </c>
      <c r="G8" s="72">
        <v>8.8650000000000007E-2</v>
      </c>
      <c r="H8" s="71">
        <v>0.17104</v>
      </c>
      <c r="I8" s="72">
        <v>8.8650000000000007E-2</v>
      </c>
      <c r="J8" s="72">
        <v>13.47415</v>
      </c>
      <c r="K8" s="71">
        <v>0.1265</v>
      </c>
      <c r="L8" s="72">
        <v>0.82003000000000004</v>
      </c>
      <c r="M8" s="43">
        <v>0.12770000000000001</v>
      </c>
      <c r="N8" s="44">
        <v>0.12529999999999999</v>
      </c>
      <c r="O8" s="43">
        <v>0.16979</v>
      </c>
      <c r="P8" s="44">
        <v>0.16799</v>
      </c>
    </row>
    <row r="9" spans="1:16" x14ac:dyDescent="0.25">
      <c r="A9" s="26">
        <v>42495</v>
      </c>
      <c r="B9" s="70">
        <v>0.16929</v>
      </c>
      <c r="C9" s="70">
        <v>0.215</v>
      </c>
      <c r="D9" s="71">
        <v>0.10993</v>
      </c>
      <c r="E9" s="72">
        <v>145.97721999999999</v>
      </c>
      <c r="F9" s="71">
        <v>0.18357999999999999</v>
      </c>
      <c r="G9" s="72">
        <v>8.8950000000000001E-2</v>
      </c>
      <c r="H9" s="71">
        <v>0.17152000000000001</v>
      </c>
      <c r="I9" s="72">
        <v>8.7139999999999995E-2</v>
      </c>
      <c r="J9" s="72">
        <v>13.511100000000001</v>
      </c>
      <c r="K9" s="71">
        <v>0.1263</v>
      </c>
      <c r="L9" s="72">
        <v>0.82137000000000004</v>
      </c>
      <c r="M9" s="43">
        <v>0.1275</v>
      </c>
      <c r="N9" s="44">
        <v>0.12509999999999999</v>
      </c>
      <c r="O9" s="43">
        <v>0.17019000000000001</v>
      </c>
      <c r="P9" s="44">
        <v>0.16839000000000001</v>
      </c>
    </row>
    <row r="10" spans="1:16" ht="15.75" thickBot="1" x14ac:dyDescent="0.3">
      <c r="A10" s="27">
        <v>42496</v>
      </c>
      <c r="B10" s="20">
        <v>0.16918</v>
      </c>
      <c r="C10" s="20">
        <v>0.21664</v>
      </c>
      <c r="D10" s="21">
        <v>0.11076999999999999</v>
      </c>
      <c r="E10" s="22">
        <v>147.31236999999999</v>
      </c>
      <c r="F10" s="21">
        <v>0.18346999999999999</v>
      </c>
      <c r="G10" s="22">
        <v>8.9160000000000003E-2</v>
      </c>
      <c r="H10" s="21">
        <v>0.17197999999999999</v>
      </c>
      <c r="I10" s="22">
        <v>8.7179999999999994E-2</v>
      </c>
      <c r="J10" s="22">
        <v>13.551830000000001</v>
      </c>
      <c r="K10" s="21">
        <v>0.1263</v>
      </c>
      <c r="L10" s="22">
        <v>0.82169000000000003</v>
      </c>
      <c r="M10" s="23">
        <v>0.1263</v>
      </c>
      <c r="N10" s="24">
        <v>0.12</v>
      </c>
      <c r="O10" s="23">
        <v>0.17008000000000001</v>
      </c>
      <c r="P10" s="24">
        <v>0.16828000000000001</v>
      </c>
    </row>
    <row r="11" spans="1:16" ht="15.75" thickTop="1" x14ac:dyDescent="0.25">
      <c r="A11" s="28" t="s">
        <v>18</v>
      </c>
      <c r="B11" s="29">
        <f>SUM(B6:B10)</f>
        <v>0.84110000000000007</v>
      </c>
      <c r="C11" s="29">
        <f>SUM(C6:C10)</f>
        <v>1.0809299999999999</v>
      </c>
      <c r="D11" s="29">
        <f>SUM(D6:D10)</f>
        <v>0.55263000000000007</v>
      </c>
      <c r="E11" s="29">
        <f t="shared" ref="E11:K11" si="0">SUM(E6:E10)</f>
        <v>728.06841999999995</v>
      </c>
      <c r="F11" s="29">
        <f t="shared" si="0"/>
        <v>0.91530999999999996</v>
      </c>
      <c r="G11" s="29">
        <f t="shared" si="0"/>
        <v>0.44615000000000005</v>
      </c>
      <c r="H11" s="29">
        <f t="shared" si="0"/>
        <v>0.85680000000000001</v>
      </c>
      <c r="I11" s="29">
        <f t="shared" si="0"/>
        <v>0.43703999999999998</v>
      </c>
      <c r="J11" s="29">
        <f t="shared" si="0"/>
        <v>67.681879999999992</v>
      </c>
      <c r="K11" s="29">
        <f t="shared" si="0"/>
        <v>0.63390000000000002</v>
      </c>
      <c r="L11" s="29">
        <f>SUM(L6:L10)</f>
        <v>4.11334</v>
      </c>
      <c r="M11" s="32">
        <f>SUM(M6:M10)</f>
        <v>0.63869999999999993</v>
      </c>
      <c r="N11" s="32">
        <f t="shared" ref="N11:P11" si="1">SUM(N6:N10)</f>
        <v>0.62280000000000002</v>
      </c>
      <c r="O11" s="32">
        <f t="shared" si="1"/>
        <v>0.84560000000000013</v>
      </c>
      <c r="P11" s="32">
        <f t="shared" si="1"/>
        <v>0.83660000000000001</v>
      </c>
    </row>
    <row r="12" spans="1:16" ht="15.75" thickBot="1" x14ac:dyDescent="0.3">
      <c r="A12" s="34" t="s">
        <v>19</v>
      </c>
      <c r="B12" s="74">
        <f>B11/5</f>
        <v>0.16822000000000001</v>
      </c>
      <c r="C12" s="74">
        <f>C11/5</f>
        <v>0.21618599999999999</v>
      </c>
      <c r="D12" s="74">
        <f t="shared" ref="D12:L12" si="2">D11/5</f>
        <v>0.11052600000000001</v>
      </c>
      <c r="E12" s="74">
        <f t="shared" si="2"/>
        <v>145.61368399999998</v>
      </c>
      <c r="F12" s="74">
        <f t="shared" si="2"/>
        <v>0.183062</v>
      </c>
      <c r="G12" s="74">
        <f t="shared" si="2"/>
        <v>8.9230000000000004E-2</v>
      </c>
      <c r="H12" s="74">
        <f t="shared" si="2"/>
        <v>0.17136000000000001</v>
      </c>
      <c r="I12" s="74">
        <f t="shared" si="2"/>
        <v>8.7408E-2</v>
      </c>
      <c r="J12" s="74">
        <f t="shared" si="2"/>
        <v>13.536375999999999</v>
      </c>
      <c r="K12" s="74">
        <f t="shared" si="2"/>
        <v>0.12678</v>
      </c>
      <c r="L12" s="74">
        <f t="shared" si="2"/>
        <v>0.82266799999999995</v>
      </c>
      <c r="M12" s="75">
        <f>M11/5</f>
        <v>0.12773999999999999</v>
      </c>
      <c r="N12" s="75">
        <f>N11/5</f>
        <v>0.12456</v>
      </c>
      <c r="O12" s="75">
        <f>O11/5</f>
        <v>0.16912000000000002</v>
      </c>
      <c r="P12" s="75">
        <f>P11/5</f>
        <v>0.16732</v>
      </c>
    </row>
    <row r="13" spans="1:16" ht="15.75" thickTop="1" x14ac:dyDescent="0.25">
      <c r="A13" s="39">
        <v>42499</v>
      </c>
      <c r="B13" s="40">
        <v>0.17072999999999999</v>
      </c>
      <c r="C13" s="40">
        <v>0.21537999999999999</v>
      </c>
      <c r="D13" s="41">
        <v>0.11031000000000001</v>
      </c>
      <c r="E13" s="42">
        <v>146.86094</v>
      </c>
      <c r="F13" s="41">
        <v>0.18390000000000001</v>
      </c>
      <c r="G13" s="42">
        <v>8.8609999999999994E-2</v>
      </c>
      <c r="H13" s="41">
        <v>0.17091999999999999</v>
      </c>
      <c r="I13" s="42">
        <v>8.7069999999999995E-2</v>
      </c>
      <c r="J13" s="42">
        <v>13.437469999999999</v>
      </c>
      <c r="K13" s="41">
        <v>0.12559999999999999</v>
      </c>
      <c r="L13" s="42">
        <v>0.81649000000000005</v>
      </c>
      <c r="M13" s="43">
        <v>0.1268</v>
      </c>
      <c r="N13" s="44">
        <v>0.1244</v>
      </c>
      <c r="O13" s="43">
        <v>0.17163</v>
      </c>
      <c r="P13" s="44">
        <v>0.16983000000000001</v>
      </c>
    </row>
    <row r="14" spans="1:16" x14ac:dyDescent="0.25">
      <c r="A14" s="39">
        <v>42500</v>
      </c>
      <c r="B14" s="40">
        <v>0.17</v>
      </c>
      <c r="C14" s="40">
        <v>0.21518999999999999</v>
      </c>
      <c r="D14" s="41">
        <v>0.11002000000000001</v>
      </c>
      <c r="E14" s="42">
        <v>146.52896000000001</v>
      </c>
      <c r="F14" s="41">
        <v>0.18425</v>
      </c>
      <c r="G14" s="42">
        <v>8.8669999999999999E-2</v>
      </c>
      <c r="H14" s="41">
        <v>0.17133999999999999</v>
      </c>
      <c r="I14" s="42">
        <v>8.6959999999999996E-2</v>
      </c>
      <c r="J14" s="42">
        <v>13.53646</v>
      </c>
      <c r="K14" s="41">
        <v>0.12540000000000001</v>
      </c>
      <c r="L14" s="42">
        <v>0.81625000000000003</v>
      </c>
      <c r="M14" s="43">
        <v>0.12659999999999999</v>
      </c>
      <c r="N14" s="44">
        <v>0.1242</v>
      </c>
      <c r="O14" s="43">
        <v>0.17175000000000001</v>
      </c>
      <c r="P14" s="44">
        <v>0.16994999999999999</v>
      </c>
    </row>
    <row r="15" spans="1:16" x14ac:dyDescent="0.25">
      <c r="A15" s="39">
        <v>42501</v>
      </c>
      <c r="B15" s="40">
        <v>0.17033000000000001</v>
      </c>
      <c r="C15" s="40">
        <v>0.21487999999999999</v>
      </c>
      <c r="D15" s="41">
        <v>0.10986</v>
      </c>
      <c r="E15" s="42">
        <v>146.78233</v>
      </c>
      <c r="F15" s="41">
        <v>0.18540000000000001</v>
      </c>
      <c r="G15" s="42">
        <v>8.8620000000000004E-2</v>
      </c>
      <c r="H15" s="41">
        <v>0.17136999999999999</v>
      </c>
      <c r="I15" s="42">
        <v>8.6620000000000003E-2</v>
      </c>
      <c r="J15" s="42">
        <v>13.621040000000001</v>
      </c>
      <c r="K15" s="41">
        <v>0.12509999999999999</v>
      </c>
      <c r="L15" s="42">
        <v>0.81537000000000004</v>
      </c>
      <c r="M15" s="43">
        <v>0.1263</v>
      </c>
      <c r="N15" s="44">
        <v>0.1239</v>
      </c>
      <c r="O15" s="43">
        <v>0.17122999999999999</v>
      </c>
      <c r="P15" s="44">
        <v>0.16943</v>
      </c>
    </row>
    <row r="16" spans="1:16" x14ac:dyDescent="0.25">
      <c r="A16" s="39">
        <v>42502</v>
      </c>
      <c r="B16" s="40">
        <v>0.16983999999999999</v>
      </c>
      <c r="C16" s="40">
        <v>0.21445</v>
      </c>
      <c r="D16" s="41">
        <v>0.10965</v>
      </c>
      <c r="E16" s="42">
        <v>146.30717000000001</v>
      </c>
      <c r="F16" s="41">
        <v>0.18371999999999999</v>
      </c>
      <c r="G16" s="42">
        <v>8.8650000000000007E-2</v>
      </c>
      <c r="H16" s="41">
        <v>0.17111999999999999</v>
      </c>
      <c r="I16" s="42">
        <v>8.6699999999999999E-2</v>
      </c>
      <c r="J16" s="42">
        <v>13.59098</v>
      </c>
      <c r="K16" s="41">
        <v>0.12529999999999999</v>
      </c>
      <c r="L16" s="42">
        <v>0.81488000000000005</v>
      </c>
      <c r="M16" s="43">
        <v>0.1265</v>
      </c>
      <c r="N16" s="44">
        <v>0.1241</v>
      </c>
      <c r="O16" s="43">
        <v>0.17074</v>
      </c>
      <c r="P16" s="44">
        <v>0.16894000000000001</v>
      </c>
    </row>
    <row r="17" spans="1:16" ht="15.75" thickBot="1" x14ac:dyDescent="0.3">
      <c r="A17" s="45">
        <v>42503</v>
      </c>
      <c r="B17" s="46">
        <v>0.17096</v>
      </c>
      <c r="C17" s="46">
        <v>0.21531</v>
      </c>
      <c r="D17" s="47">
        <v>0.11008999999999999</v>
      </c>
      <c r="E17" s="48">
        <v>145.98169999999999</v>
      </c>
      <c r="F17" s="47">
        <v>0.18325</v>
      </c>
      <c r="G17" s="48">
        <v>8.8679999999999995E-2</v>
      </c>
      <c r="H17" s="47">
        <v>0.17194000000000001</v>
      </c>
      <c r="I17" s="48">
        <v>8.6629999999999999E-2</v>
      </c>
      <c r="J17" s="48">
        <v>13.650969999999999</v>
      </c>
      <c r="K17" s="47">
        <v>0.12529999999999999</v>
      </c>
      <c r="L17" s="48">
        <v>0.81583000000000006</v>
      </c>
      <c r="M17" s="23">
        <v>0.1265</v>
      </c>
      <c r="N17" s="24">
        <v>0.1241</v>
      </c>
      <c r="O17" s="23">
        <v>0.17186000000000001</v>
      </c>
      <c r="P17" s="24">
        <v>0.17005999999999999</v>
      </c>
    </row>
    <row r="18" spans="1:16" ht="15.75" thickTop="1" x14ac:dyDescent="0.25">
      <c r="A18" s="28" t="s">
        <v>18</v>
      </c>
      <c r="B18" s="29">
        <f>SUM(B13:B17)</f>
        <v>0.85185999999999995</v>
      </c>
      <c r="C18" s="29">
        <f>SUM(C13:C17)</f>
        <v>1.07521</v>
      </c>
      <c r="D18" s="31">
        <f t="shared" ref="D18:L18" si="3">SUM(D13:D17)</f>
        <v>0.54993000000000003</v>
      </c>
      <c r="E18" s="31">
        <f t="shared" si="3"/>
        <v>732.46109999999999</v>
      </c>
      <c r="F18" s="31">
        <f t="shared" si="3"/>
        <v>0.92052</v>
      </c>
      <c r="G18" s="31">
        <f t="shared" si="3"/>
        <v>0.44323000000000001</v>
      </c>
      <c r="H18" s="31">
        <f t="shared" si="3"/>
        <v>0.85668999999999995</v>
      </c>
      <c r="I18" s="31">
        <f t="shared" si="3"/>
        <v>0.43397999999999998</v>
      </c>
      <c r="J18" s="31">
        <f t="shared" si="3"/>
        <v>67.836920000000006</v>
      </c>
      <c r="K18" s="49">
        <f t="shared" si="3"/>
        <v>0.62669999999999992</v>
      </c>
      <c r="L18" s="49">
        <f t="shared" si="3"/>
        <v>4.0788200000000003</v>
      </c>
      <c r="M18" s="32">
        <f>SUM(M13:M17)</f>
        <v>0.63270000000000004</v>
      </c>
      <c r="N18" s="32">
        <f t="shared" ref="N18:P18" si="4">SUM(N13:N17)</f>
        <v>0.62070000000000003</v>
      </c>
      <c r="O18" s="32">
        <f t="shared" si="4"/>
        <v>0.85721000000000003</v>
      </c>
      <c r="P18" s="32">
        <f t="shared" si="4"/>
        <v>0.84820999999999991</v>
      </c>
    </row>
    <row r="19" spans="1:16" ht="15.75" thickBot="1" x14ac:dyDescent="0.3">
      <c r="A19" s="34" t="s">
        <v>19</v>
      </c>
      <c r="B19" s="35">
        <f>B18/5</f>
        <v>0.170372</v>
      </c>
      <c r="C19" s="35">
        <f>C18/5</f>
        <v>0.21504200000000001</v>
      </c>
      <c r="D19" s="36">
        <f t="shared" ref="D19:L19" si="5">D18/5</f>
        <v>0.109986</v>
      </c>
      <c r="E19" s="36">
        <f t="shared" si="5"/>
        <v>146.49222</v>
      </c>
      <c r="F19" s="36">
        <f t="shared" si="5"/>
        <v>0.18410399999999999</v>
      </c>
      <c r="G19" s="36">
        <f t="shared" si="5"/>
        <v>8.8646000000000003E-2</v>
      </c>
      <c r="H19" s="36">
        <f t="shared" si="5"/>
        <v>0.17133799999999999</v>
      </c>
      <c r="I19" s="36">
        <f t="shared" si="5"/>
        <v>8.6795999999999998E-2</v>
      </c>
      <c r="J19" s="36">
        <f t="shared" si="5"/>
        <v>13.567384000000001</v>
      </c>
      <c r="K19" s="37">
        <f t="shared" si="5"/>
        <v>0.12533999999999998</v>
      </c>
      <c r="L19" s="37">
        <f t="shared" si="5"/>
        <v>0.81576400000000004</v>
      </c>
      <c r="M19" s="38">
        <f>M18/5</f>
        <v>0.12654000000000001</v>
      </c>
      <c r="N19" s="50">
        <f>N18/5</f>
        <v>0.12414</v>
      </c>
      <c r="O19" s="50">
        <f t="shared" ref="O19:P19" si="6">O18/5</f>
        <v>0.17144200000000001</v>
      </c>
      <c r="P19" s="50">
        <f t="shared" si="6"/>
        <v>0.16964199999999999</v>
      </c>
    </row>
    <row r="20" spans="1:16" ht="15.75" thickTop="1" x14ac:dyDescent="0.25">
      <c r="A20" s="39">
        <v>42507</v>
      </c>
      <c r="B20" s="40">
        <v>0.17155999999999999</v>
      </c>
      <c r="C20" s="40">
        <v>0.21607999999999999</v>
      </c>
      <c r="D20" s="41">
        <v>0.11047999999999999</v>
      </c>
      <c r="E20" s="42">
        <v>147.39204000000001</v>
      </c>
      <c r="F20" s="41">
        <v>0.18421999999999999</v>
      </c>
      <c r="G20" s="42">
        <v>8.8749999999999996E-2</v>
      </c>
      <c r="H20" s="41">
        <v>0.17130999999999999</v>
      </c>
      <c r="I20" s="42">
        <v>8.6860000000000007E-2</v>
      </c>
      <c r="J20" s="42">
        <v>13.63355</v>
      </c>
      <c r="K20" s="41">
        <v>0.12509999999999999</v>
      </c>
      <c r="L20" s="42">
        <v>0.81608999999999998</v>
      </c>
      <c r="M20" s="43">
        <v>0.1263</v>
      </c>
      <c r="N20" s="44">
        <v>0.1239</v>
      </c>
      <c r="O20" s="43">
        <v>0.17246</v>
      </c>
      <c r="P20" s="44">
        <v>0.17066000000000001</v>
      </c>
    </row>
    <row r="21" spans="1:16" x14ac:dyDescent="0.25">
      <c r="A21" s="39">
        <v>42508</v>
      </c>
      <c r="B21" s="40">
        <v>0.17071</v>
      </c>
      <c r="C21" s="40">
        <v>0.216</v>
      </c>
      <c r="D21" s="41">
        <v>0.11044</v>
      </c>
      <c r="E21" s="42">
        <v>147.05302</v>
      </c>
      <c r="F21" s="41">
        <v>0.18368000000000001</v>
      </c>
      <c r="G21" s="42">
        <v>8.8719999999999993E-2</v>
      </c>
      <c r="H21" s="41">
        <v>0.17116000000000001</v>
      </c>
      <c r="I21" s="42">
        <v>8.6499999999999994E-2</v>
      </c>
      <c r="J21" s="42">
        <v>13.65701</v>
      </c>
      <c r="K21" s="41">
        <v>0.12509999999999999</v>
      </c>
      <c r="L21" s="42">
        <v>0.81589</v>
      </c>
      <c r="M21" s="43">
        <v>0.1263</v>
      </c>
      <c r="N21" s="44">
        <v>0.1239</v>
      </c>
      <c r="O21" s="43">
        <v>0.17161000000000001</v>
      </c>
      <c r="P21" s="44">
        <v>0.16980999999999999</v>
      </c>
    </row>
    <row r="22" spans="1:16" x14ac:dyDescent="0.25">
      <c r="A22" s="39">
        <v>42509</v>
      </c>
      <c r="B22" s="40">
        <v>0.17180999999999999</v>
      </c>
      <c r="C22" s="40">
        <v>0.21697</v>
      </c>
      <c r="D22" s="41">
        <v>0.11093</v>
      </c>
      <c r="E22" s="42">
        <v>147.63031000000001</v>
      </c>
      <c r="F22" s="41">
        <v>0.18461</v>
      </c>
      <c r="G22" s="42">
        <v>8.8770000000000002E-2</v>
      </c>
      <c r="H22" s="41">
        <v>0.17202999999999999</v>
      </c>
      <c r="I22" s="42">
        <v>8.5949999999999999E-2</v>
      </c>
      <c r="J22" s="42">
        <v>13.689690000000001</v>
      </c>
      <c r="K22" s="41">
        <v>0.125</v>
      </c>
      <c r="L22" s="42">
        <v>0.81660999999999995</v>
      </c>
      <c r="M22" s="43">
        <v>0.12620000000000001</v>
      </c>
      <c r="N22" s="44">
        <v>0.12379999999999999</v>
      </c>
      <c r="O22" s="43">
        <v>0.17271</v>
      </c>
      <c r="P22" s="44">
        <v>0.17091000000000001</v>
      </c>
    </row>
    <row r="23" spans="1:16" ht="15.75" thickBot="1" x14ac:dyDescent="0.3">
      <c r="A23" s="45">
        <v>42510</v>
      </c>
      <c r="B23" s="46">
        <v>0.1726</v>
      </c>
      <c r="C23" s="46">
        <v>0.21754000000000001</v>
      </c>
      <c r="D23" s="47">
        <v>0.11123</v>
      </c>
      <c r="E23" s="48">
        <v>148.26763</v>
      </c>
      <c r="F23" s="47">
        <v>0.18476000000000001</v>
      </c>
      <c r="G23" s="48">
        <v>8.8590000000000002E-2</v>
      </c>
      <c r="H23" s="47">
        <v>0.17199</v>
      </c>
      <c r="I23" s="48">
        <v>8.5330000000000003E-2</v>
      </c>
      <c r="J23" s="48">
        <v>13.69961</v>
      </c>
      <c r="K23" s="47">
        <v>0.1246</v>
      </c>
      <c r="L23" s="48">
        <v>0.81544000000000005</v>
      </c>
      <c r="M23" s="23">
        <v>0.1258</v>
      </c>
      <c r="N23" s="24">
        <v>0.1234</v>
      </c>
      <c r="O23" s="23">
        <v>0.17349999999999999</v>
      </c>
      <c r="P23" s="24">
        <v>0.17169999999999999</v>
      </c>
    </row>
    <row r="24" spans="1:16" ht="15.75" thickTop="1" x14ac:dyDescent="0.25">
      <c r="A24" s="28" t="s">
        <v>18</v>
      </c>
      <c r="B24" s="29">
        <f t="shared" ref="B24:P24" si="7">SUM(B20:B23)</f>
        <v>0.68667999999999996</v>
      </c>
      <c r="C24" s="29">
        <f t="shared" si="7"/>
        <v>0.86658999999999997</v>
      </c>
      <c r="D24" s="31">
        <f t="shared" si="7"/>
        <v>0.44307999999999997</v>
      </c>
      <c r="E24" s="31">
        <f t="shared" si="7"/>
        <v>590.34300000000007</v>
      </c>
      <c r="F24" s="31">
        <f t="shared" si="7"/>
        <v>0.73727000000000009</v>
      </c>
      <c r="G24" s="31">
        <f t="shared" si="7"/>
        <v>0.35482999999999998</v>
      </c>
      <c r="H24" s="31">
        <f t="shared" si="7"/>
        <v>0.68648999999999993</v>
      </c>
      <c r="I24" s="31">
        <f t="shared" si="7"/>
        <v>0.34464000000000006</v>
      </c>
      <c r="J24" s="31">
        <f t="shared" si="7"/>
        <v>54.679859999999998</v>
      </c>
      <c r="K24" s="49">
        <f t="shared" si="7"/>
        <v>0.49979999999999997</v>
      </c>
      <c r="L24" s="49">
        <f t="shared" si="7"/>
        <v>3.26403</v>
      </c>
      <c r="M24" s="32">
        <f t="shared" si="7"/>
        <v>0.50460000000000005</v>
      </c>
      <c r="N24" s="33">
        <f t="shared" si="7"/>
        <v>0.495</v>
      </c>
      <c r="O24" s="33">
        <f t="shared" si="7"/>
        <v>0.69028</v>
      </c>
      <c r="P24" s="33">
        <f t="shared" si="7"/>
        <v>0.68307999999999991</v>
      </c>
    </row>
    <row r="25" spans="1:16" ht="15.75" thickBot="1" x14ac:dyDescent="0.3">
      <c r="A25" s="34" t="s">
        <v>19</v>
      </c>
      <c r="B25" s="35">
        <f>B24/5</f>
        <v>0.13733599999999999</v>
      </c>
      <c r="C25" s="35">
        <f>C24/5</f>
        <v>0.173318</v>
      </c>
      <c r="D25" s="36">
        <f t="shared" ref="D25:L25" si="8">D24/5</f>
        <v>8.8616E-2</v>
      </c>
      <c r="E25" s="36">
        <f t="shared" si="8"/>
        <v>118.06860000000002</v>
      </c>
      <c r="F25" s="36">
        <f t="shared" si="8"/>
        <v>0.14745400000000003</v>
      </c>
      <c r="G25" s="36">
        <f t="shared" si="8"/>
        <v>7.0966000000000001E-2</v>
      </c>
      <c r="H25" s="36">
        <f t="shared" si="8"/>
        <v>0.13729799999999998</v>
      </c>
      <c r="I25" s="36">
        <f t="shared" si="8"/>
        <v>6.8928000000000017E-2</v>
      </c>
      <c r="J25" s="36">
        <f t="shared" si="8"/>
        <v>10.935972</v>
      </c>
      <c r="K25" s="37">
        <f t="shared" si="8"/>
        <v>9.9959999999999993E-2</v>
      </c>
      <c r="L25" s="37">
        <f t="shared" si="8"/>
        <v>0.652806</v>
      </c>
      <c r="M25" s="38">
        <f>M24/5</f>
        <v>0.10092000000000001</v>
      </c>
      <c r="N25" s="50">
        <f>N24/5</f>
        <v>9.9000000000000005E-2</v>
      </c>
      <c r="O25" s="50">
        <f t="shared" ref="O25:P25" si="9">O24/5</f>
        <v>0.13805600000000001</v>
      </c>
      <c r="P25" s="50">
        <f t="shared" si="9"/>
        <v>0.13661599999999999</v>
      </c>
    </row>
    <row r="26" spans="1:16" ht="15.75" thickTop="1" x14ac:dyDescent="0.25">
      <c r="A26" s="39">
        <v>42513</v>
      </c>
      <c r="B26" s="40">
        <v>0.17243</v>
      </c>
      <c r="C26" s="40">
        <v>0.21731</v>
      </c>
      <c r="D26" s="41">
        <v>0.1111</v>
      </c>
      <c r="E26" s="42">
        <v>148.0659</v>
      </c>
      <c r="F26" s="41">
        <v>0.18423999999999999</v>
      </c>
      <c r="G26" s="42">
        <v>8.863E-2</v>
      </c>
      <c r="H26" s="41">
        <v>0.17213999999999999</v>
      </c>
      <c r="I26" s="42">
        <v>8.5870000000000002E-2</v>
      </c>
      <c r="J26" s="42">
        <v>13.732480000000001</v>
      </c>
      <c r="K26" s="41">
        <v>0.1246</v>
      </c>
      <c r="L26" s="42">
        <v>0.81557000000000002</v>
      </c>
      <c r="M26" s="43">
        <v>0.1258</v>
      </c>
      <c r="N26" s="44">
        <v>0.1234</v>
      </c>
      <c r="O26" s="43">
        <v>0.17333000000000001</v>
      </c>
      <c r="P26" s="44">
        <v>0.17152999999999999</v>
      </c>
    </row>
    <row r="27" spans="1:16" x14ac:dyDescent="0.25">
      <c r="A27" s="39">
        <v>42514</v>
      </c>
      <c r="B27" s="40">
        <v>0.17254</v>
      </c>
      <c r="C27" s="40">
        <v>0.21737000000000001</v>
      </c>
      <c r="D27" s="41">
        <v>0.11114</v>
      </c>
      <c r="E27" s="42">
        <v>147.72187</v>
      </c>
      <c r="F27" s="41">
        <v>0.18384</v>
      </c>
      <c r="G27" s="42">
        <v>8.8669999999999999E-2</v>
      </c>
      <c r="H27" s="41">
        <v>0.17188000000000001</v>
      </c>
      <c r="I27" s="42">
        <v>8.6010000000000003E-2</v>
      </c>
      <c r="J27" s="42">
        <v>13.6585</v>
      </c>
      <c r="K27" s="41">
        <v>0.1246</v>
      </c>
      <c r="L27" s="42">
        <v>0.81613999999999998</v>
      </c>
      <c r="M27" s="43">
        <v>0.1258</v>
      </c>
      <c r="N27" s="44">
        <v>0.1234</v>
      </c>
      <c r="O27" s="43">
        <v>0.17344000000000001</v>
      </c>
      <c r="P27" s="44">
        <v>0.17163999999999999</v>
      </c>
    </row>
    <row r="28" spans="1:16" x14ac:dyDescent="0.25">
      <c r="A28" s="39">
        <v>42515</v>
      </c>
      <c r="B28" s="40">
        <v>0.17297000000000001</v>
      </c>
      <c r="C28" s="40">
        <v>0.21754999999999999</v>
      </c>
      <c r="D28" s="41">
        <v>0.11123</v>
      </c>
      <c r="E28" s="42">
        <v>147.64463000000001</v>
      </c>
      <c r="F28" s="41">
        <v>0.18340000000000001</v>
      </c>
      <c r="G28" s="42">
        <v>8.8440000000000005E-2</v>
      </c>
      <c r="H28" s="41">
        <v>0.17165</v>
      </c>
      <c r="I28" s="42">
        <v>8.5309999999999997E-2</v>
      </c>
      <c r="J28" s="42">
        <v>13.636329999999999</v>
      </c>
      <c r="K28" s="41">
        <v>0.12429999999999999</v>
      </c>
      <c r="L28" s="42">
        <v>0.81466000000000005</v>
      </c>
      <c r="M28" s="43">
        <v>0.1255</v>
      </c>
      <c r="N28" s="44">
        <v>0.1231</v>
      </c>
      <c r="O28" s="43">
        <v>0.17387</v>
      </c>
      <c r="P28" s="44">
        <v>0.17207</v>
      </c>
    </row>
    <row r="29" spans="1:16" x14ac:dyDescent="0.25">
      <c r="A29" s="39">
        <v>42516</v>
      </c>
      <c r="B29" s="40">
        <v>0.1729</v>
      </c>
      <c r="C29" s="40">
        <v>0.21815000000000001</v>
      </c>
      <c r="D29" s="41">
        <v>0.11154</v>
      </c>
      <c r="E29" s="42">
        <v>147.41757999999999</v>
      </c>
      <c r="F29" s="41">
        <v>0.18473000000000001</v>
      </c>
      <c r="G29" s="42">
        <v>8.8609999999999994E-2</v>
      </c>
      <c r="H29" s="41">
        <v>0.17149</v>
      </c>
      <c r="I29" s="42">
        <v>8.4599999999999995E-2</v>
      </c>
      <c r="J29" s="42">
        <v>13.71059</v>
      </c>
      <c r="K29" s="41">
        <v>0.1244</v>
      </c>
      <c r="L29" s="42">
        <v>0.81611</v>
      </c>
      <c r="M29" s="43">
        <v>0.12559999999999999</v>
      </c>
      <c r="N29" s="44">
        <v>0.1232</v>
      </c>
      <c r="O29" s="43">
        <v>0.17380000000000001</v>
      </c>
      <c r="P29" s="44">
        <v>0.17199999999999999</v>
      </c>
    </row>
    <row r="30" spans="1:16" ht="15.75" thickBot="1" x14ac:dyDescent="0.3">
      <c r="A30" s="45">
        <v>42517</v>
      </c>
      <c r="B30" s="46">
        <v>0.17224999999999999</v>
      </c>
      <c r="C30" s="46">
        <v>0.21740000000000001</v>
      </c>
      <c r="D30" s="47">
        <v>0.1115</v>
      </c>
      <c r="E30" s="48">
        <v>146.87877</v>
      </c>
      <c r="F30" s="47">
        <v>0.18454000000000001</v>
      </c>
      <c r="G30" s="48">
        <v>8.8480000000000003E-2</v>
      </c>
      <c r="H30" s="47">
        <v>0.17091000000000001</v>
      </c>
      <c r="I30" s="48">
        <v>8.4790000000000004E-2</v>
      </c>
      <c r="J30" s="48">
        <v>13.651339999999999</v>
      </c>
      <c r="K30" s="47">
        <v>0.1244</v>
      </c>
      <c r="L30" s="48">
        <v>0.81562000000000001</v>
      </c>
      <c r="M30" s="23">
        <v>0.12559999999999999</v>
      </c>
      <c r="N30" s="24">
        <v>0.1232</v>
      </c>
      <c r="O30" s="23">
        <v>0.17315</v>
      </c>
      <c r="P30" s="24">
        <v>0.17135</v>
      </c>
    </row>
    <row r="31" spans="1:16" ht="15.75" thickTop="1" x14ac:dyDescent="0.25">
      <c r="A31" s="28" t="s">
        <v>18</v>
      </c>
      <c r="B31" s="29">
        <f t="shared" ref="B31:P31" si="10">SUM(B26:B30)</f>
        <v>0.86309000000000013</v>
      </c>
      <c r="C31" s="29">
        <f t="shared" si="10"/>
        <v>1.08778</v>
      </c>
      <c r="D31" s="30">
        <f t="shared" si="10"/>
        <v>0.55651000000000006</v>
      </c>
      <c r="E31" s="31">
        <f t="shared" si="10"/>
        <v>737.72874999999999</v>
      </c>
      <c r="F31" s="30">
        <f t="shared" si="10"/>
        <v>0.92075000000000007</v>
      </c>
      <c r="G31" s="31">
        <f t="shared" si="10"/>
        <v>0.44283000000000006</v>
      </c>
      <c r="H31" s="30">
        <f t="shared" si="10"/>
        <v>0.85807</v>
      </c>
      <c r="I31" s="31">
        <f t="shared" si="10"/>
        <v>0.42658000000000007</v>
      </c>
      <c r="J31" s="31">
        <f t="shared" si="10"/>
        <v>68.389240000000001</v>
      </c>
      <c r="K31" s="88">
        <f t="shared" si="10"/>
        <v>0.62229999999999996</v>
      </c>
      <c r="L31" s="30">
        <f t="shared" si="10"/>
        <v>4.0781000000000001</v>
      </c>
      <c r="M31" s="32">
        <f t="shared" si="10"/>
        <v>0.62829999999999986</v>
      </c>
      <c r="N31" s="33">
        <f t="shared" si="10"/>
        <v>0.61629999999999996</v>
      </c>
      <c r="O31" s="33">
        <f t="shared" si="10"/>
        <v>0.86758999999999997</v>
      </c>
      <c r="P31" s="33">
        <f t="shared" si="10"/>
        <v>0.85858999999999985</v>
      </c>
    </row>
    <row r="32" spans="1:16" ht="15.75" thickBot="1" x14ac:dyDescent="0.3">
      <c r="A32" s="34" t="s">
        <v>19</v>
      </c>
      <c r="B32" s="35">
        <f>B31/5</f>
        <v>0.17261800000000002</v>
      </c>
      <c r="C32" s="35">
        <f>C31/5</f>
        <v>0.217556</v>
      </c>
      <c r="D32" s="36">
        <f t="shared" ref="D32:K32" si="11">D31/5</f>
        <v>0.11130200000000001</v>
      </c>
      <c r="E32" s="36">
        <f t="shared" si="11"/>
        <v>147.54575</v>
      </c>
      <c r="F32" s="36">
        <f t="shared" si="11"/>
        <v>0.18415000000000001</v>
      </c>
      <c r="G32" s="36">
        <f t="shared" si="11"/>
        <v>8.8566000000000006E-2</v>
      </c>
      <c r="H32" s="36">
        <f t="shared" si="11"/>
        <v>0.17161399999999999</v>
      </c>
      <c r="I32" s="36">
        <f t="shared" si="11"/>
        <v>8.5316000000000017E-2</v>
      </c>
      <c r="J32" s="36">
        <f t="shared" si="11"/>
        <v>13.677848000000001</v>
      </c>
      <c r="K32" s="36">
        <f t="shared" si="11"/>
        <v>0.12445999999999999</v>
      </c>
      <c r="L32" s="35">
        <f>L31/5</f>
        <v>0.81562000000000001</v>
      </c>
      <c r="M32" s="38">
        <f>M31/5</f>
        <v>0.12565999999999997</v>
      </c>
      <c r="N32" s="50">
        <f>N31/5</f>
        <v>0.12325999999999999</v>
      </c>
      <c r="O32" s="50">
        <f t="shared" ref="O32:P32" si="12">O31/5</f>
        <v>0.17351800000000001</v>
      </c>
      <c r="P32" s="50">
        <f t="shared" si="12"/>
        <v>0.17171799999999998</v>
      </c>
    </row>
    <row r="33" spans="1:16" ht="15.75" thickTop="1" x14ac:dyDescent="0.25">
      <c r="A33" s="39">
        <v>42154</v>
      </c>
      <c r="B33" s="40">
        <v>0.17305000000000001</v>
      </c>
      <c r="C33" s="40">
        <v>0.21861</v>
      </c>
      <c r="D33" s="41">
        <v>0.11176999999999999</v>
      </c>
      <c r="E33" s="42">
        <v>146.71566999999999</v>
      </c>
      <c r="F33" s="41">
        <v>0.18551999999999999</v>
      </c>
      <c r="G33" s="42">
        <v>8.5519999999999999E-2</v>
      </c>
      <c r="H33" s="41">
        <v>0.17147000000000001</v>
      </c>
      <c r="I33" s="42">
        <v>8.5040000000000004E-2</v>
      </c>
      <c r="J33" s="42">
        <v>13.70594</v>
      </c>
      <c r="K33" s="41">
        <v>0.12429999999999999</v>
      </c>
      <c r="L33" s="42">
        <v>0.81552000000000002</v>
      </c>
      <c r="M33" s="43">
        <v>0.1255</v>
      </c>
      <c r="N33" s="44">
        <v>0.1231</v>
      </c>
      <c r="O33" s="43">
        <v>0.17394999999999999</v>
      </c>
      <c r="P33" s="44">
        <v>0.17215</v>
      </c>
    </row>
    <row r="34" spans="1:16" x14ac:dyDescent="0.25">
      <c r="A34" s="39">
        <v>42521</v>
      </c>
      <c r="B34" s="40">
        <v>0.1726</v>
      </c>
      <c r="C34" s="40">
        <v>0.21775</v>
      </c>
      <c r="D34" s="41">
        <v>0.11133999999999999</v>
      </c>
      <c r="E34" s="42">
        <v>147.28798</v>
      </c>
      <c r="F34" s="41">
        <v>0.18523999999999999</v>
      </c>
      <c r="G34" s="42">
        <v>8.8209999999999997E-2</v>
      </c>
      <c r="H34" s="41">
        <v>0.17115</v>
      </c>
      <c r="I34" s="42">
        <v>8.473E-2</v>
      </c>
      <c r="J34" s="42">
        <v>13.741210000000001</v>
      </c>
      <c r="K34" s="41">
        <v>0.124</v>
      </c>
      <c r="L34" s="42">
        <v>0.81530999999999998</v>
      </c>
      <c r="M34" s="43">
        <v>0.12452000000000001</v>
      </c>
      <c r="N34" s="44">
        <v>0.12280000000000001</v>
      </c>
      <c r="O34" s="43">
        <v>0.17349999999999999</v>
      </c>
      <c r="P34" s="44">
        <v>0.17169999999999999</v>
      </c>
    </row>
    <row r="35" spans="1:16" ht="15.75" thickBot="1" x14ac:dyDescent="0.3">
      <c r="A35" s="45"/>
      <c r="B35" s="46"/>
      <c r="C35" s="46"/>
      <c r="D35" s="47"/>
      <c r="E35" s="48"/>
      <c r="F35" s="47"/>
      <c r="G35" s="48"/>
      <c r="H35" s="47"/>
      <c r="I35" s="48"/>
      <c r="J35" s="48"/>
      <c r="K35" s="47"/>
      <c r="L35" s="48"/>
      <c r="M35" s="23"/>
      <c r="N35" s="24"/>
      <c r="O35" s="23"/>
      <c r="P35" s="24"/>
    </row>
    <row r="36" spans="1:16" ht="15.75" thickTop="1" x14ac:dyDescent="0.25">
      <c r="A36" s="28" t="s">
        <v>18</v>
      </c>
      <c r="B36" s="29">
        <f t="shared" ref="B36:P36" si="13">SUM(B33:B35)</f>
        <v>0.34565000000000001</v>
      </c>
      <c r="C36" s="29">
        <f t="shared" si="13"/>
        <v>0.43635999999999997</v>
      </c>
      <c r="D36" s="30">
        <f t="shared" si="13"/>
        <v>0.22310999999999998</v>
      </c>
      <c r="E36" s="31">
        <f t="shared" si="13"/>
        <v>294.00364999999999</v>
      </c>
      <c r="F36" s="30">
        <f t="shared" si="13"/>
        <v>0.37075999999999998</v>
      </c>
      <c r="G36" s="31">
        <f t="shared" si="13"/>
        <v>0.17373</v>
      </c>
      <c r="H36" s="30">
        <f t="shared" si="13"/>
        <v>0.34262000000000004</v>
      </c>
      <c r="I36" s="31">
        <f t="shared" si="13"/>
        <v>0.16977</v>
      </c>
      <c r="J36" s="31">
        <f t="shared" si="13"/>
        <v>27.447150000000001</v>
      </c>
      <c r="K36" s="30">
        <f t="shared" si="13"/>
        <v>0.24829999999999999</v>
      </c>
      <c r="L36" s="30">
        <f t="shared" si="13"/>
        <v>1.63083</v>
      </c>
      <c r="M36" s="32">
        <f t="shared" si="13"/>
        <v>0.25002000000000002</v>
      </c>
      <c r="N36" s="33">
        <f t="shared" si="13"/>
        <v>0.24590000000000001</v>
      </c>
      <c r="O36" s="33">
        <f t="shared" si="13"/>
        <v>0.34744999999999998</v>
      </c>
      <c r="P36" s="33">
        <f t="shared" si="13"/>
        <v>0.34384999999999999</v>
      </c>
    </row>
    <row r="37" spans="1:16" ht="15.75" thickBot="1" x14ac:dyDescent="0.3">
      <c r="A37" s="34" t="s">
        <v>19</v>
      </c>
      <c r="B37" s="35">
        <f>B36/5</f>
        <v>6.9129999999999997E-2</v>
      </c>
      <c r="C37" s="35">
        <f>C36/5</f>
        <v>8.7271999999999988E-2</v>
      </c>
      <c r="D37" s="36">
        <f t="shared" ref="D37:K37" si="14">D36/5</f>
        <v>4.4621999999999995E-2</v>
      </c>
      <c r="E37" s="36">
        <f t="shared" si="14"/>
        <v>58.800730000000001</v>
      </c>
      <c r="F37" s="36">
        <f t="shared" si="14"/>
        <v>7.4151999999999996E-2</v>
      </c>
      <c r="G37" s="36">
        <f t="shared" si="14"/>
        <v>3.4745999999999999E-2</v>
      </c>
      <c r="H37" s="36">
        <f t="shared" si="14"/>
        <v>6.8524000000000002E-2</v>
      </c>
      <c r="I37" s="36">
        <f t="shared" si="14"/>
        <v>3.3953999999999998E-2</v>
      </c>
      <c r="J37" s="36">
        <f t="shared" si="14"/>
        <v>5.4894300000000005</v>
      </c>
      <c r="K37" s="37">
        <f t="shared" si="14"/>
        <v>4.9659999999999996E-2</v>
      </c>
      <c r="L37" s="36">
        <f>L36/2</f>
        <v>0.815415</v>
      </c>
      <c r="M37" s="38">
        <f>M36/5</f>
        <v>5.0004000000000007E-2</v>
      </c>
      <c r="N37" s="38">
        <f t="shared" ref="N37:O37" si="15">N36/5</f>
        <v>4.9180000000000001E-2</v>
      </c>
      <c r="O37" s="38">
        <f t="shared" si="15"/>
        <v>6.9489999999999996E-2</v>
      </c>
      <c r="P37" s="38">
        <f>P36/5</f>
        <v>6.8769999999999998E-2</v>
      </c>
    </row>
    <row r="38" spans="1:16" ht="15.75" thickTop="1" x14ac:dyDescent="0.25">
      <c r="A38" s="51"/>
      <c r="B38" s="40"/>
      <c r="C38" s="40"/>
      <c r="D38" s="41"/>
      <c r="E38" s="42"/>
      <c r="F38" s="41"/>
      <c r="G38" s="42"/>
      <c r="H38" s="41"/>
      <c r="I38" s="42"/>
      <c r="J38" s="42"/>
      <c r="K38" s="41"/>
      <c r="L38" s="42"/>
      <c r="M38" s="43"/>
      <c r="N38" s="44"/>
      <c r="O38" s="43"/>
      <c r="P38" s="44"/>
    </row>
    <row r="39" spans="1:16" x14ac:dyDescent="0.25">
      <c r="A39" s="51"/>
      <c r="B39" s="40"/>
      <c r="C39" s="52"/>
      <c r="D39" s="53"/>
      <c r="E39" s="54" t="s">
        <v>20</v>
      </c>
      <c r="F39" s="41"/>
      <c r="G39" s="42"/>
      <c r="H39" s="41"/>
      <c r="I39" s="42"/>
      <c r="J39" s="42"/>
      <c r="K39" s="41"/>
      <c r="L39" s="42"/>
      <c r="M39" s="43"/>
      <c r="N39" s="44"/>
      <c r="O39" s="43"/>
      <c r="P39" s="44"/>
    </row>
    <row r="40" spans="1:16" ht="15.75" thickBot="1" x14ac:dyDescent="0.3">
      <c r="A40" s="55"/>
      <c r="B40" s="56"/>
      <c r="C40" s="56"/>
      <c r="D40" s="57"/>
      <c r="E40" s="58"/>
      <c r="F40" s="57"/>
      <c r="G40" s="58"/>
      <c r="H40" s="57"/>
      <c r="I40" s="58"/>
      <c r="J40" s="58"/>
      <c r="K40" s="57"/>
      <c r="L40" s="58"/>
      <c r="M40" s="59"/>
      <c r="N40" s="60"/>
      <c r="O40" s="59"/>
      <c r="P40" s="60"/>
    </row>
    <row r="41" spans="1:16" x14ac:dyDescent="0.25">
      <c r="A41" s="61" t="s">
        <v>21</v>
      </c>
      <c r="B41" s="62">
        <f>SUM(B6:B10,B13:B17,B20:B23,B26:B30,B33:B34)</f>
        <v>3.5883799999999995</v>
      </c>
      <c r="C41" s="62">
        <f t="shared" ref="C41:K41" si="16">SUM(C6:C10,C13:C17,C20:C23,C26:C30,C33:C34)</f>
        <v>4.5468699999999993</v>
      </c>
      <c r="D41" s="62">
        <f t="shared" si="16"/>
        <v>2.3252600000000001</v>
      </c>
      <c r="E41" s="62">
        <f t="shared" si="16"/>
        <v>3082.6049199999993</v>
      </c>
      <c r="F41" s="62">
        <f t="shared" si="16"/>
        <v>3.8646099999999999</v>
      </c>
      <c r="G41" s="62">
        <f t="shared" si="16"/>
        <v>1.86077</v>
      </c>
      <c r="H41" s="62">
        <f t="shared" si="16"/>
        <v>3.60067</v>
      </c>
      <c r="I41" s="62">
        <f t="shared" si="16"/>
        <v>1.8120099999999999</v>
      </c>
      <c r="J41" s="62">
        <f t="shared" si="16"/>
        <v>286.03505000000007</v>
      </c>
      <c r="K41" s="62">
        <f t="shared" si="16"/>
        <v>2.6309999999999998</v>
      </c>
      <c r="L41" s="62">
        <f>SUM(L6:L10,L13:L17,L20:L23,L26:L30,L33:L34)</f>
        <v>17.165120000000002</v>
      </c>
      <c r="M41" s="44">
        <f>SUM(M6:M10,M13:M17,M20:M23,M26:M30,M33:M34)</f>
        <v>2.6543200000000002</v>
      </c>
      <c r="N41" s="44">
        <f t="shared" ref="N41:P41" si="17">SUM(N6:N10,N13:N17,N20:N23,N26:N30,N33:N34)</f>
        <v>2.6006999999999998</v>
      </c>
      <c r="O41" s="44">
        <f t="shared" si="17"/>
        <v>3.6081300000000001</v>
      </c>
      <c r="P41" s="44">
        <f t="shared" si="17"/>
        <v>3.5703300000000002</v>
      </c>
    </row>
    <row r="42" spans="1:16" x14ac:dyDescent="0.25">
      <c r="A42" s="61" t="s">
        <v>22</v>
      </c>
      <c r="B42" s="62">
        <f>B41/21</f>
        <v>0.17087523809523808</v>
      </c>
      <c r="C42" s="62">
        <f>C41/21</f>
        <v>0.21651761904761901</v>
      </c>
      <c r="D42" s="63">
        <f t="shared" ref="D42:L42" si="18">D41/21</f>
        <v>0.11072666666666667</v>
      </c>
      <c r="E42" s="63">
        <f t="shared" si="18"/>
        <v>146.79071047619044</v>
      </c>
      <c r="F42" s="63">
        <f t="shared" si="18"/>
        <v>0.18402904761904762</v>
      </c>
      <c r="G42" s="63">
        <f t="shared" si="18"/>
        <v>8.8608095238095236E-2</v>
      </c>
      <c r="H42" s="63">
        <f t="shared" si="18"/>
        <v>0.17146047619047619</v>
      </c>
      <c r="I42" s="63">
        <f t="shared" si="18"/>
        <v>8.6286190476190475E-2</v>
      </c>
      <c r="J42" s="63">
        <f t="shared" si="18"/>
        <v>13.62071666666667</v>
      </c>
      <c r="K42" s="64">
        <f t="shared" si="18"/>
        <v>0.12528571428571428</v>
      </c>
      <c r="L42" s="64">
        <f t="shared" si="18"/>
        <v>0.81738666666666671</v>
      </c>
      <c r="M42" s="32">
        <f>M41/21</f>
        <v>0.1263961904761905</v>
      </c>
      <c r="N42" s="32">
        <f>N41/21</f>
        <v>0.12384285714285713</v>
      </c>
      <c r="O42" s="32">
        <f>O41/21</f>
        <v>0.17181571428571429</v>
      </c>
      <c r="P42" s="32">
        <f>P41/21</f>
        <v>0.1700157142857143</v>
      </c>
    </row>
    <row r="43" spans="1:16" x14ac:dyDescent="0.25">
      <c r="A43" s="61" t="s">
        <v>23</v>
      </c>
      <c r="B43" s="62">
        <f>1/B42</f>
        <v>5.8522230087114524</v>
      </c>
      <c r="C43" s="62">
        <f>1/C42</f>
        <v>4.6185617798617518</v>
      </c>
      <c r="D43" s="63">
        <f>1/D42</f>
        <v>9.0312481184899749</v>
      </c>
      <c r="E43" s="63">
        <f>1000/E42</f>
        <v>6.8124201916864537</v>
      </c>
      <c r="F43" s="63">
        <f t="shared" ref="F43:J43" si="19">1/F42</f>
        <v>5.4339247686053707</v>
      </c>
      <c r="G43" s="63">
        <f t="shared" si="19"/>
        <v>11.285650564013823</v>
      </c>
      <c r="H43" s="63">
        <f t="shared" si="19"/>
        <v>5.8322478871987711</v>
      </c>
      <c r="I43" s="63">
        <f t="shared" si="19"/>
        <v>11.589340014679831</v>
      </c>
      <c r="J43" s="63">
        <f t="shared" si="19"/>
        <v>7.3417575922950687E-2</v>
      </c>
      <c r="K43" s="64">
        <f>100/K42</f>
        <v>798.17559863169902</v>
      </c>
      <c r="L43" s="64">
        <f>100/L42</f>
        <v>122.34111966592718</v>
      </c>
      <c r="M43" s="32">
        <f>1/M42</f>
        <v>7.9116308508393853</v>
      </c>
      <c r="N43" s="32">
        <f t="shared" ref="N43:P43" si="20">1/N42</f>
        <v>8.0747491060099215</v>
      </c>
      <c r="O43" s="32">
        <f t="shared" si="20"/>
        <v>5.8201894055923704</v>
      </c>
      <c r="P43" s="32">
        <f t="shared" si="20"/>
        <v>5.8818092445236152</v>
      </c>
    </row>
    <row r="44" spans="1:16" ht="15.75" thickBot="1" x14ac:dyDescent="0.3">
      <c r="A44" s="55"/>
      <c r="B44" s="65"/>
      <c r="C44" s="65"/>
      <c r="D44" s="66"/>
      <c r="E44" s="67"/>
      <c r="F44" s="66"/>
      <c r="G44" s="67"/>
      <c r="H44" s="66"/>
      <c r="I44" s="67"/>
      <c r="J44" s="67"/>
      <c r="K44" s="66"/>
      <c r="L44" s="67"/>
      <c r="M44" s="68"/>
      <c r="N44" s="69"/>
      <c r="O44" s="68"/>
      <c r="P44" s="6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16" workbookViewId="0">
      <selection activeCell="O50" sqref="O50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2" width="10.85546875" customWidth="1"/>
    <col min="13" max="13" width="10.42578125" customWidth="1"/>
    <col min="14" max="14" width="10.28515625" customWidth="1"/>
    <col min="15" max="16" width="10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4" thickBot="1" x14ac:dyDescent="0.4">
      <c r="A2" s="1"/>
      <c r="B2" s="1"/>
      <c r="C2" s="73" t="s">
        <v>30</v>
      </c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</row>
    <row r="3" spans="1:16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1" t="s">
        <v>0</v>
      </c>
      <c r="N3" s="12"/>
      <c r="O3" s="12"/>
      <c r="P3" s="13"/>
    </row>
    <row r="4" spans="1:16" ht="15.75" thickBot="1" x14ac:dyDescent="0.3">
      <c r="A4" s="19"/>
      <c r="B4" s="4"/>
      <c r="C4" s="5"/>
      <c r="D4" s="6"/>
      <c r="E4" s="4"/>
      <c r="F4" s="6"/>
      <c r="G4" s="4"/>
      <c r="H4" s="6"/>
      <c r="I4" s="4"/>
      <c r="J4" s="4"/>
      <c r="K4" s="6"/>
      <c r="L4" s="4"/>
      <c r="M4" s="14" t="s">
        <v>1</v>
      </c>
      <c r="N4" s="15"/>
      <c r="O4" s="14" t="s">
        <v>2</v>
      </c>
      <c r="P4" s="16"/>
    </row>
    <row r="5" spans="1:16" ht="15.75" thickBot="1" x14ac:dyDescent="0.3">
      <c r="A5" s="7" t="s">
        <v>3</v>
      </c>
      <c r="B5" s="8" t="s">
        <v>4</v>
      </c>
      <c r="C5" s="9" t="s">
        <v>5</v>
      </c>
      <c r="D5" s="10" t="s">
        <v>6</v>
      </c>
      <c r="E5" s="8" t="s">
        <v>7</v>
      </c>
      <c r="F5" s="10" t="s">
        <v>8</v>
      </c>
      <c r="G5" s="8" t="s">
        <v>9</v>
      </c>
      <c r="H5" s="10" t="s">
        <v>10</v>
      </c>
      <c r="I5" s="8" t="s">
        <v>11</v>
      </c>
      <c r="J5" s="8" t="s">
        <v>13</v>
      </c>
      <c r="K5" s="10" t="s">
        <v>12</v>
      </c>
      <c r="L5" s="8" t="s">
        <v>24</v>
      </c>
      <c r="M5" s="17" t="s">
        <v>14</v>
      </c>
      <c r="N5" s="18" t="s">
        <v>15</v>
      </c>
      <c r="O5" s="17" t="s">
        <v>16</v>
      </c>
      <c r="P5" s="18" t="s">
        <v>17</v>
      </c>
    </row>
    <row r="6" spans="1:16" x14ac:dyDescent="0.25">
      <c r="A6" s="25">
        <v>42522</v>
      </c>
      <c r="B6" s="70">
        <v>0.17152999999999999</v>
      </c>
      <c r="C6" s="70">
        <v>0.21762999999999999</v>
      </c>
      <c r="D6" s="71">
        <v>0.11126999999999999</v>
      </c>
      <c r="E6" s="72">
        <v>147.28519</v>
      </c>
      <c r="F6" s="71">
        <v>0.18418000000000001</v>
      </c>
      <c r="G6" s="72">
        <v>8.8389999999999996E-2</v>
      </c>
      <c r="H6" s="71">
        <v>0.17088999999999999</v>
      </c>
      <c r="I6" s="72">
        <v>8.5019999999999998E-2</v>
      </c>
      <c r="J6" s="72">
        <v>13.75286</v>
      </c>
      <c r="K6" s="71">
        <v>0.124</v>
      </c>
      <c r="L6" s="72">
        <v>0.81584999999999996</v>
      </c>
      <c r="M6" s="43">
        <v>0.12520000000000001</v>
      </c>
      <c r="N6" s="44">
        <v>0.12280000000000001</v>
      </c>
      <c r="O6" s="43">
        <v>0.17243</v>
      </c>
      <c r="P6" s="44">
        <v>0.17063</v>
      </c>
    </row>
    <row r="7" spans="1:16" x14ac:dyDescent="0.25">
      <c r="A7" s="26">
        <v>42523</v>
      </c>
      <c r="B7" s="70">
        <v>0.17176</v>
      </c>
      <c r="C7" s="70">
        <v>0.21787999999999999</v>
      </c>
      <c r="D7" s="71">
        <v>0.1114</v>
      </c>
      <c r="E7" s="72">
        <v>148.61509000000001</v>
      </c>
      <c r="F7" s="71">
        <v>0.18281</v>
      </c>
      <c r="G7" s="72">
        <v>8.8200000000000001E-2</v>
      </c>
      <c r="H7" s="71">
        <v>0.17176</v>
      </c>
      <c r="I7" s="72">
        <v>8.8819999999999996E-2</v>
      </c>
      <c r="J7" s="72">
        <v>13.64432</v>
      </c>
      <c r="K7" s="71">
        <v>0.1246</v>
      </c>
      <c r="L7" s="72">
        <v>0.82025999999999999</v>
      </c>
      <c r="M7" s="43">
        <v>0.1258</v>
      </c>
      <c r="N7" s="44">
        <v>0.1234</v>
      </c>
      <c r="O7" s="43">
        <v>0.17266000000000001</v>
      </c>
      <c r="P7" s="44">
        <v>0.17086000000000001</v>
      </c>
    </row>
    <row r="8" spans="1:16" ht="15.75" thickBot="1" x14ac:dyDescent="0.3">
      <c r="A8" s="27">
        <v>42524</v>
      </c>
      <c r="B8" s="20">
        <v>0.17236000000000001</v>
      </c>
      <c r="C8" s="20">
        <v>0.21847</v>
      </c>
      <c r="D8" s="21">
        <v>0.11169999999999999</v>
      </c>
      <c r="E8" s="22">
        <v>148.26481000000001</v>
      </c>
      <c r="F8" s="21">
        <v>0.18290999999999999</v>
      </c>
      <c r="G8" s="22">
        <v>8.6349999999999996E-2</v>
      </c>
      <c r="H8" s="21">
        <v>0.17141000000000001</v>
      </c>
      <c r="I8" s="22">
        <v>8.6349999999999996E-2</v>
      </c>
      <c r="J8" s="22">
        <v>13.55461</v>
      </c>
      <c r="K8" s="21">
        <v>0.1246</v>
      </c>
      <c r="L8" s="22">
        <v>0.82011000000000001</v>
      </c>
      <c r="M8" s="23">
        <v>0.1258</v>
      </c>
      <c r="N8" s="24">
        <v>0.1234</v>
      </c>
      <c r="O8" s="23">
        <v>0.17326</v>
      </c>
      <c r="P8" s="24">
        <v>0.17146</v>
      </c>
    </row>
    <row r="9" spans="1:16" ht="15.75" thickTop="1" x14ac:dyDescent="0.25">
      <c r="A9" s="28" t="s">
        <v>18</v>
      </c>
      <c r="B9" s="29">
        <f t="shared" ref="B9:P9" si="0">SUM(B6:B8)</f>
        <v>0.51564999999999994</v>
      </c>
      <c r="C9" s="29">
        <f t="shared" si="0"/>
        <v>0.65398000000000001</v>
      </c>
      <c r="D9" s="29">
        <f t="shared" si="0"/>
        <v>0.33436999999999995</v>
      </c>
      <c r="E9" s="29">
        <f t="shared" si="0"/>
        <v>444.16509000000002</v>
      </c>
      <c r="F9" s="29">
        <f t="shared" si="0"/>
        <v>0.54990000000000006</v>
      </c>
      <c r="G9" s="29">
        <f t="shared" si="0"/>
        <v>0.26294000000000001</v>
      </c>
      <c r="H9" s="29">
        <f t="shared" si="0"/>
        <v>0.51405999999999996</v>
      </c>
      <c r="I9" s="29">
        <f t="shared" si="0"/>
        <v>0.26018999999999998</v>
      </c>
      <c r="J9" s="29">
        <f t="shared" si="0"/>
        <v>40.951790000000003</v>
      </c>
      <c r="K9" s="29">
        <f t="shared" si="0"/>
        <v>0.37319999999999998</v>
      </c>
      <c r="L9" s="29">
        <f t="shared" si="0"/>
        <v>2.4562200000000001</v>
      </c>
      <c r="M9" s="32">
        <f t="shared" si="0"/>
        <v>0.37680000000000002</v>
      </c>
      <c r="N9" s="32">
        <f t="shared" si="0"/>
        <v>0.36959999999999998</v>
      </c>
      <c r="O9" s="32">
        <f t="shared" si="0"/>
        <v>0.51834999999999998</v>
      </c>
      <c r="P9" s="32">
        <f t="shared" si="0"/>
        <v>0.51295000000000002</v>
      </c>
    </row>
    <row r="10" spans="1:16" ht="15.75" thickBot="1" x14ac:dyDescent="0.3">
      <c r="A10" s="34" t="s">
        <v>19</v>
      </c>
      <c r="B10" s="74">
        <f>B9/5</f>
        <v>0.10312999999999999</v>
      </c>
      <c r="C10" s="74">
        <f>C9/5</f>
        <v>0.130796</v>
      </c>
      <c r="D10" s="74">
        <f t="shared" ref="D10:L10" si="1">D9/5</f>
        <v>6.6873999999999989E-2</v>
      </c>
      <c r="E10" s="74">
        <f t="shared" si="1"/>
        <v>88.83301800000001</v>
      </c>
      <c r="F10" s="74">
        <f t="shared" si="1"/>
        <v>0.10998000000000001</v>
      </c>
      <c r="G10" s="74">
        <f t="shared" si="1"/>
        <v>5.2588000000000003E-2</v>
      </c>
      <c r="H10" s="74">
        <f t="shared" si="1"/>
        <v>0.10281199999999999</v>
      </c>
      <c r="I10" s="74">
        <f t="shared" si="1"/>
        <v>5.2037999999999994E-2</v>
      </c>
      <c r="J10" s="74">
        <f t="shared" si="1"/>
        <v>8.1903579999999998</v>
      </c>
      <c r="K10" s="74">
        <f t="shared" si="1"/>
        <v>7.4639999999999998E-2</v>
      </c>
      <c r="L10" s="74">
        <f t="shared" si="1"/>
        <v>0.49124400000000001</v>
      </c>
      <c r="M10" s="75">
        <f>M9/5</f>
        <v>7.536000000000001E-2</v>
      </c>
      <c r="N10" s="75">
        <f>N9/5</f>
        <v>7.392E-2</v>
      </c>
      <c r="O10" s="75">
        <f>O9/5</f>
        <v>0.10367</v>
      </c>
      <c r="P10" s="75">
        <f>P9/5</f>
        <v>0.10259</v>
      </c>
    </row>
    <row r="11" spans="1:16" ht="15.75" thickTop="1" x14ac:dyDescent="0.25">
      <c r="A11" s="26">
        <v>42527</v>
      </c>
      <c r="B11" s="70">
        <v>0.17011999999999999</v>
      </c>
      <c r="C11" s="70">
        <v>0.21582000000000001</v>
      </c>
      <c r="D11" s="71">
        <v>0.11032</v>
      </c>
      <c r="E11" s="72">
        <v>147.96370999999999</v>
      </c>
      <c r="F11" s="71">
        <v>0.18009</v>
      </c>
      <c r="G11" s="72">
        <v>8.9289999999999994E-2</v>
      </c>
      <c r="H11" s="71">
        <v>0.17000999999999999</v>
      </c>
      <c r="I11" s="72">
        <v>8.9289999999999994E-2</v>
      </c>
      <c r="J11" s="72">
        <v>13.349919999999999</v>
      </c>
      <c r="K11" s="71">
        <v>0.12520000000000001</v>
      </c>
      <c r="L11" s="72">
        <v>0.82225000000000004</v>
      </c>
      <c r="M11" s="43">
        <v>0.12640000000000001</v>
      </c>
      <c r="N11" s="44">
        <v>0.124</v>
      </c>
      <c r="O11" s="43">
        <v>0.17102000000000001</v>
      </c>
      <c r="P11" s="44">
        <v>0.16922000000000001</v>
      </c>
    </row>
    <row r="12" spans="1:16" x14ac:dyDescent="0.25">
      <c r="A12" s="39">
        <v>42528</v>
      </c>
      <c r="B12" s="40">
        <v>0.17058999999999999</v>
      </c>
      <c r="C12" s="40">
        <v>0.21646000000000001</v>
      </c>
      <c r="D12" s="41">
        <v>0.11067</v>
      </c>
      <c r="E12" s="42">
        <v>146.54859999999999</v>
      </c>
      <c r="F12" s="41">
        <v>0.18154999999999999</v>
      </c>
      <c r="G12" s="42">
        <v>8.9020000000000002E-2</v>
      </c>
      <c r="H12" s="41">
        <v>0.17047000000000001</v>
      </c>
      <c r="I12" s="42">
        <v>8.6999999999999994E-2</v>
      </c>
      <c r="J12" s="42">
        <v>13.51244</v>
      </c>
      <c r="K12" s="41">
        <v>0.12570000000000001</v>
      </c>
      <c r="L12" s="42">
        <v>0.82474999999999998</v>
      </c>
      <c r="M12" s="43">
        <v>0.12690000000000001</v>
      </c>
      <c r="N12" s="44">
        <v>0.1245</v>
      </c>
      <c r="O12" s="43">
        <v>0.17149</v>
      </c>
      <c r="P12" s="44">
        <v>0.16969000000000001</v>
      </c>
    </row>
    <row r="13" spans="1:16" x14ac:dyDescent="0.25">
      <c r="A13" s="39">
        <v>42529</v>
      </c>
      <c r="B13" s="40">
        <v>0.16911999999999999</v>
      </c>
      <c r="C13" s="40">
        <v>0.21646000000000001</v>
      </c>
      <c r="D13" s="41">
        <v>0.11065</v>
      </c>
      <c r="E13" s="42">
        <v>145.96645000000001</v>
      </c>
      <c r="F13" s="41">
        <v>0.18118000000000001</v>
      </c>
      <c r="G13" s="42">
        <v>8.8849999999999998E-2</v>
      </c>
      <c r="H13" s="41">
        <v>0.17027999999999999</v>
      </c>
      <c r="I13" s="42">
        <v>8.6690000000000003E-2</v>
      </c>
      <c r="J13" s="42">
        <v>13.489672000000001</v>
      </c>
      <c r="K13" s="41">
        <v>0.12570000000000001</v>
      </c>
      <c r="L13" s="42">
        <v>0.82594000000000001</v>
      </c>
      <c r="M13" s="43">
        <v>0.12690000000000001</v>
      </c>
      <c r="N13" s="44">
        <v>0.1245</v>
      </c>
      <c r="O13" s="43">
        <v>0.17002</v>
      </c>
      <c r="P13" s="44">
        <v>0.16822000000000001</v>
      </c>
    </row>
    <row r="14" spans="1:16" x14ac:dyDescent="0.25">
      <c r="A14" s="39">
        <v>42530</v>
      </c>
      <c r="B14" s="40">
        <v>0.16897000000000001</v>
      </c>
      <c r="C14" s="40">
        <v>0.21695</v>
      </c>
      <c r="D14" s="41">
        <v>0.11093</v>
      </c>
      <c r="E14" s="42">
        <v>146.06010000000001</v>
      </c>
      <c r="F14" s="41">
        <v>0.17899000000000001</v>
      </c>
      <c r="G14" s="42">
        <v>8.9270000000000002E-2</v>
      </c>
      <c r="H14" s="41">
        <v>0.17024</v>
      </c>
      <c r="I14" s="42">
        <v>8.9270000000000002E-2</v>
      </c>
      <c r="J14" s="42">
        <v>13.51374</v>
      </c>
      <c r="K14" s="41">
        <v>0.12640000000000001</v>
      </c>
      <c r="L14" s="42">
        <v>0.82979999999999998</v>
      </c>
      <c r="M14" s="43">
        <v>0.12759999999999999</v>
      </c>
      <c r="N14" s="44">
        <v>0.12520000000000001</v>
      </c>
      <c r="O14" s="43">
        <v>0.16986999999999999</v>
      </c>
      <c r="P14" s="44">
        <v>0.16807</v>
      </c>
    </row>
    <row r="15" spans="1:16" ht="15.75" thickBot="1" x14ac:dyDescent="0.3">
      <c r="A15" s="45">
        <v>42531</v>
      </c>
      <c r="B15" s="46">
        <v>0.16991999999999999</v>
      </c>
      <c r="C15" s="46">
        <v>0.21825</v>
      </c>
      <c r="D15" s="47">
        <v>0.1115</v>
      </c>
      <c r="E15" s="48">
        <v>146.08111</v>
      </c>
      <c r="F15" s="47">
        <v>0.17779</v>
      </c>
      <c r="G15" s="48">
        <v>8.9319999999999997E-2</v>
      </c>
      <c r="H15" s="47">
        <v>0.17080000000000001</v>
      </c>
      <c r="I15" s="48">
        <v>8.9319999999999997E-2</v>
      </c>
      <c r="J15" s="48">
        <v>13.50305</v>
      </c>
      <c r="K15" s="47">
        <v>0.1263</v>
      </c>
      <c r="L15" s="48">
        <v>0.82915000000000005</v>
      </c>
      <c r="M15" s="23">
        <v>0.1275</v>
      </c>
      <c r="N15" s="24">
        <v>0.12509999999999999</v>
      </c>
      <c r="O15" s="23">
        <v>0.17082</v>
      </c>
      <c r="P15" s="24">
        <v>0.16902</v>
      </c>
    </row>
    <row r="16" spans="1:16" ht="15.75" thickTop="1" x14ac:dyDescent="0.25">
      <c r="A16" s="28" t="s">
        <v>18</v>
      </c>
      <c r="B16" s="29">
        <f t="shared" ref="B16:L16" si="2">SUM(B11:B15)</f>
        <v>0.84872000000000003</v>
      </c>
      <c r="C16" s="29">
        <f t="shared" si="2"/>
        <v>1.0839399999999999</v>
      </c>
      <c r="D16" s="31">
        <f t="shared" si="2"/>
        <v>0.55407000000000006</v>
      </c>
      <c r="E16" s="31">
        <f t="shared" si="2"/>
        <v>732.61996999999997</v>
      </c>
      <c r="F16" s="31">
        <f t="shared" si="2"/>
        <v>0.89959999999999996</v>
      </c>
      <c r="G16" s="31">
        <f t="shared" si="2"/>
        <v>0.44575000000000004</v>
      </c>
      <c r="H16" s="31">
        <f t="shared" si="2"/>
        <v>0.85180000000000011</v>
      </c>
      <c r="I16" s="31">
        <f t="shared" si="2"/>
        <v>0.44157000000000002</v>
      </c>
      <c r="J16" s="31">
        <f t="shared" si="2"/>
        <v>67.368821999999994</v>
      </c>
      <c r="K16" s="49">
        <f t="shared" si="2"/>
        <v>0.62930000000000008</v>
      </c>
      <c r="L16" s="49">
        <f t="shared" si="2"/>
        <v>4.1318900000000003</v>
      </c>
      <c r="M16" s="32">
        <f>SUM(M11:M15)</f>
        <v>0.63529999999999998</v>
      </c>
      <c r="N16" s="32">
        <f>SUM(N11:N15)</f>
        <v>0.62329999999999997</v>
      </c>
      <c r="O16" s="32">
        <f>SUM(O11:O15)</f>
        <v>0.85321999999999987</v>
      </c>
      <c r="P16" s="32">
        <f>SUM(P11:P15)</f>
        <v>0.84421999999999997</v>
      </c>
    </row>
    <row r="17" spans="1:16" ht="15.75" thickBot="1" x14ac:dyDescent="0.3">
      <c r="A17" s="34" t="s">
        <v>19</v>
      </c>
      <c r="B17" s="35">
        <f>B16/5</f>
        <v>0.16974400000000001</v>
      </c>
      <c r="C17" s="35">
        <f>C16/5</f>
        <v>0.21678799999999998</v>
      </c>
      <c r="D17" s="36">
        <f t="shared" ref="D17:L17" si="3">D16/5</f>
        <v>0.11081400000000001</v>
      </c>
      <c r="E17" s="36">
        <f t="shared" si="3"/>
        <v>146.52399399999999</v>
      </c>
      <c r="F17" s="36">
        <f t="shared" si="3"/>
        <v>0.17992</v>
      </c>
      <c r="G17" s="36">
        <f t="shared" si="3"/>
        <v>8.9150000000000007E-2</v>
      </c>
      <c r="H17" s="36">
        <f t="shared" si="3"/>
        <v>0.17036000000000001</v>
      </c>
      <c r="I17" s="36">
        <f t="shared" si="3"/>
        <v>8.8314000000000004E-2</v>
      </c>
      <c r="J17" s="36">
        <f t="shared" si="3"/>
        <v>13.473764399999999</v>
      </c>
      <c r="K17" s="37">
        <f t="shared" si="3"/>
        <v>0.12586000000000003</v>
      </c>
      <c r="L17" s="37">
        <f t="shared" si="3"/>
        <v>0.82637800000000006</v>
      </c>
      <c r="M17" s="38">
        <f>M16/5</f>
        <v>0.12706000000000001</v>
      </c>
      <c r="N17" s="50">
        <f>N16/5</f>
        <v>0.12465999999999999</v>
      </c>
      <c r="O17" s="50">
        <f t="shared" ref="O17:P17" si="4">O16/5</f>
        <v>0.17064399999999996</v>
      </c>
      <c r="P17" s="50">
        <f t="shared" si="4"/>
        <v>0.16884399999999999</v>
      </c>
    </row>
    <row r="18" spans="1:16" ht="15.75" thickTop="1" x14ac:dyDescent="0.25">
      <c r="A18" s="39">
        <v>42534</v>
      </c>
      <c r="B18" s="40">
        <v>0.17052</v>
      </c>
      <c r="C18" s="40">
        <v>0.21875</v>
      </c>
      <c r="D18" s="41">
        <v>0.11183999999999999</v>
      </c>
      <c r="E18" s="42">
        <v>146.61359999999999</v>
      </c>
      <c r="F18" s="41">
        <v>0.17854999999999999</v>
      </c>
      <c r="G18" s="42">
        <v>8.9270000000000002E-2</v>
      </c>
      <c r="H18" s="41">
        <v>0.17126</v>
      </c>
      <c r="I18" s="42">
        <v>8.8340000000000002E-2</v>
      </c>
      <c r="J18" s="42">
        <v>13.465780000000001</v>
      </c>
      <c r="K18" s="41">
        <v>0.126</v>
      </c>
      <c r="L18" s="42">
        <v>0.82718000000000003</v>
      </c>
      <c r="M18" s="43">
        <v>0.12720000000000001</v>
      </c>
      <c r="N18" s="44">
        <v>0.12479999999999999</v>
      </c>
      <c r="O18" s="43">
        <v>0.17216000000000001</v>
      </c>
      <c r="P18" s="44">
        <v>0.17036000000000001</v>
      </c>
    </row>
    <row r="19" spans="1:16" x14ac:dyDescent="0.25">
      <c r="A19" s="39">
        <v>42535</v>
      </c>
      <c r="B19" s="40">
        <v>0.17050999999999999</v>
      </c>
      <c r="C19" s="40">
        <v>0.21945999999999999</v>
      </c>
      <c r="D19" s="41">
        <v>0.11264</v>
      </c>
      <c r="E19" s="42">
        <v>147.63845000000001</v>
      </c>
      <c r="F19" s="41">
        <v>0.17854999999999999</v>
      </c>
      <c r="G19" s="42">
        <v>8.949E-2</v>
      </c>
      <c r="H19" s="41">
        <v>0.17094000000000001</v>
      </c>
      <c r="I19" s="42">
        <v>8.8499999999999995E-2</v>
      </c>
      <c r="J19" s="42">
        <v>13.399789999999999</v>
      </c>
      <c r="K19" s="41">
        <v>0.126</v>
      </c>
      <c r="L19" s="42">
        <v>0.82976000000000005</v>
      </c>
      <c r="M19" s="43">
        <v>0.12720000000000001</v>
      </c>
      <c r="N19" s="44">
        <v>0.12479999999999999</v>
      </c>
      <c r="O19" s="43">
        <v>0.17141000000000001</v>
      </c>
      <c r="P19" s="44">
        <v>0.16961000000000001</v>
      </c>
    </row>
    <row r="20" spans="1:16" x14ac:dyDescent="0.25">
      <c r="A20" s="39">
        <v>42536</v>
      </c>
      <c r="B20" s="40">
        <v>0.17080000000000001</v>
      </c>
      <c r="C20" s="40">
        <v>0.219</v>
      </c>
      <c r="D20" s="41">
        <v>0.11197</v>
      </c>
      <c r="E20" s="42">
        <v>147.66482999999999</v>
      </c>
      <c r="F20" s="41">
        <v>0.17901</v>
      </c>
      <c r="G20" s="42">
        <v>8.9469999999999994E-2</v>
      </c>
      <c r="H20" s="41">
        <v>0.17043</v>
      </c>
      <c r="I20" s="42">
        <v>8.8819999999999996E-2</v>
      </c>
      <c r="J20" s="42">
        <v>13.334960000000001</v>
      </c>
      <c r="K20" s="41">
        <v>0.1258</v>
      </c>
      <c r="L20" s="42">
        <v>0.82896000000000003</v>
      </c>
      <c r="M20" s="43">
        <v>0.127</v>
      </c>
      <c r="N20" s="44">
        <v>0.1246</v>
      </c>
      <c r="O20" s="43">
        <v>0.17169999999999999</v>
      </c>
      <c r="P20" s="44">
        <v>0.1699</v>
      </c>
    </row>
    <row r="21" spans="1:16" x14ac:dyDescent="0.25">
      <c r="A21" s="39">
        <v>42537</v>
      </c>
      <c r="B21" s="40">
        <v>0.17016000000000001</v>
      </c>
      <c r="C21" s="40">
        <v>0.21906</v>
      </c>
      <c r="D21" s="41">
        <v>0.11203</v>
      </c>
      <c r="E21" s="42">
        <v>148.10587000000001</v>
      </c>
      <c r="F21" s="41">
        <v>0.17927000000000001</v>
      </c>
      <c r="G21" s="42">
        <v>8.967E-2</v>
      </c>
      <c r="H21" s="41">
        <v>0.17061000000000001</v>
      </c>
      <c r="I21" s="42">
        <v>8.8770000000000002E-2</v>
      </c>
      <c r="J21" s="42">
        <v>13.363289999999999</v>
      </c>
      <c r="K21" s="41">
        <v>0.12609999999999999</v>
      </c>
      <c r="L21" s="42">
        <v>0.83086000000000004</v>
      </c>
      <c r="M21" s="43">
        <v>0.1273</v>
      </c>
      <c r="N21" s="44">
        <v>0.1249</v>
      </c>
      <c r="O21" s="43">
        <v>0.17105999999999999</v>
      </c>
      <c r="P21" s="44">
        <v>0.16925999999999999</v>
      </c>
    </row>
    <row r="22" spans="1:16" ht="15.75" thickBot="1" x14ac:dyDescent="0.3">
      <c r="A22" s="45">
        <v>42538</v>
      </c>
      <c r="B22" s="46">
        <v>0.17118</v>
      </c>
      <c r="C22" s="46">
        <v>0.21958</v>
      </c>
      <c r="D22" s="47">
        <v>0.11241</v>
      </c>
      <c r="E22" s="48">
        <v>147.67222000000001</v>
      </c>
      <c r="F22" s="47">
        <v>0.17857000000000001</v>
      </c>
      <c r="G22" s="48">
        <v>8.9399999999999993E-2</v>
      </c>
      <c r="H22" s="47">
        <v>0.16999</v>
      </c>
      <c r="I22" s="48">
        <v>8.8789999999999994E-2</v>
      </c>
      <c r="J22" s="48">
        <v>13.105219999999999</v>
      </c>
      <c r="K22" s="47">
        <v>0.1258</v>
      </c>
      <c r="L22" s="48">
        <v>0.82850999999999997</v>
      </c>
      <c r="M22" s="23">
        <v>0.127</v>
      </c>
      <c r="N22" s="24">
        <v>0.1246</v>
      </c>
      <c r="O22" s="23">
        <v>0.17208000000000001</v>
      </c>
      <c r="P22" s="24">
        <v>0.17027999999999999</v>
      </c>
    </row>
    <row r="23" spans="1:16" ht="15.75" thickTop="1" x14ac:dyDescent="0.25">
      <c r="A23" s="28" t="s">
        <v>18</v>
      </c>
      <c r="B23" s="29">
        <f>SUM(B18:B22)</f>
        <v>0.85316999999999998</v>
      </c>
      <c r="C23" s="29">
        <f>SUM(C18:C22)</f>
        <v>1.09585</v>
      </c>
      <c r="D23" s="31">
        <f t="shared" ref="D23:P23" si="5">SUM(D18:D22)</f>
        <v>0.56089</v>
      </c>
      <c r="E23" s="31">
        <f t="shared" si="5"/>
        <v>737.69497000000001</v>
      </c>
      <c r="F23" s="31">
        <f t="shared" si="5"/>
        <v>0.89395000000000002</v>
      </c>
      <c r="G23" s="31">
        <f t="shared" si="5"/>
        <v>0.44729999999999998</v>
      </c>
      <c r="H23" s="31">
        <f t="shared" si="5"/>
        <v>0.85323000000000004</v>
      </c>
      <c r="I23" s="31">
        <f t="shared" si="5"/>
        <v>0.44322</v>
      </c>
      <c r="J23" s="31">
        <f t="shared" si="5"/>
        <v>66.669039999999995</v>
      </c>
      <c r="K23" s="49">
        <f t="shared" si="5"/>
        <v>0.62970000000000004</v>
      </c>
      <c r="L23" s="49">
        <f t="shared" si="5"/>
        <v>4.14527</v>
      </c>
      <c r="M23" s="32">
        <f t="shared" si="5"/>
        <v>0.63570000000000004</v>
      </c>
      <c r="N23" s="33">
        <f t="shared" si="5"/>
        <v>0.62370000000000003</v>
      </c>
      <c r="O23" s="33">
        <f t="shared" si="5"/>
        <v>0.85841000000000001</v>
      </c>
      <c r="P23" s="33">
        <f t="shared" si="5"/>
        <v>0.84941</v>
      </c>
    </row>
    <row r="24" spans="1:16" ht="15.75" thickBot="1" x14ac:dyDescent="0.3">
      <c r="A24" s="34" t="s">
        <v>19</v>
      </c>
      <c r="B24" s="35">
        <f>B23/5</f>
        <v>0.17063400000000001</v>
      </c>
      <c r="C24" s="35">
        <f>C23/5</f>
        <v>0.21917</v>
      </c>
      <c r="D24" s="36">
        <f t="shared" ref="D24:L24" si="6">D23/5</f>
        <v>0.112178</v>
      </c>
      <c r="E24" s="36">
        <f t="shared" si="6"/>
        <v>147.538994</v>
      </c>
      <c r="F24" s="36">
        <f t="shared" si="6"/>
        <v>0.17879</v>
      </c>
      <c r="G24" s="36">
        <f t="shared" si="6"/>
        <v>8.9459999999999998E-2</v>
      </c>
      <c r="H24" s="36">
        <f t="shared" si="6"/>
        <v>0.17064600000000002</v>
      </c>
      <c r="I24" s="36">
        <f t="shared" si="6"/>
        <v>8.8644000000000001E-2</v>
      </c>
      <c r="J24" s="36">
        <f t="shared" si="6"/>
        <v>13.333807999999999</v>
      </c>
      <c r="K24" s="37">
        <f t="shared" si="6"/>
        <v>0.12594</v>
      </c>
      <c r="L24" s="37">
        <f t="shared" si="6"/>
        <v>0.82905399999999996</v>
      </c>
      <c r="M24" s="38">
        <f>M23/5</f>
        <v>0.12714</v>
      </c>
      <c r="N24" s="50">
        <f>N23/5</f>
        <v>0.12474</v>
      </c>
      <c r="O24" s="50">
        <f t="shared" ref="O24:P24" si="7">O23/5</f>
        <v>0.171682</v>
      </c>
      <c r="P24" s="50">
        <f t="shared" si="7"/>
        <v>0.16988200000000001</v>
      </c>
    </row>
    <row r="25" spans="1:16" ht="15.75" thickTop="1" x14ac:dyDescent="0.25">
      <c r="A25" s="39">
        <v>42541</v>
      </c>
      <c r="B25" s="40">
        <v>0.17043</v>
      </c>
      <c r="C25" s="40">
        <v>0.21851999999999999</v>
      </c>
      <c r="D25" s="41">
        <v>0.11173</v>
      </c>
      <c r="E25" s="42">
        <v>147.92218</v>
      </c>
      <c r="F25" s="41">
        <v>0.17857999999999999</v>
      </c>
      <c r="G25" s="42">
        <v>8.9459999999999998E-2</v>
      </c>
      <c r="H25" s="41">
        <v>0.17019999999999999</v>
      </c>
      <c r="I25" s="42">
        <v>8.7770000000000001E-2</v>
      </c>
      <c r="J25" s="42">
        <v>13.180720000000001</v>
      </c>
      <c r="K25" s="41">
        <v>0.12620000000000001</v>
      </c>
      <c r="L25" s="42">
        <v>0.83101000000000003</v>
      </c>
      <c r="M25" s="43">
        <v>0.12740000000000001</v>
      </c>
      <c r="N25" s="44">
        <v>0.125</v>
      </c>
      <c r="O25" s="43">
        <v>0.17133000000000001</v>
      </c>
      <c r="P25" s="44">
        <v>0.16952999999999999</v>
      </c>
    </row>
    <row r="26" spans="1:16" x14ac:dyDescent="0.25">
      <c r="A26" s="39">
        <v>42542</v>
      </c>
      <c r="B26" s="40">
        <v>0.16971</v>
      </c>
      <c r="C26" s="40">
        <v>0.21873000000000001</v>
      </c>
      <c r="D26" s="41">
        <v>0.11183</v>
      </c>
      <c r="E26" s="42">
        <v>147.08483000000001</v>
      </c>
      <c r="F26" s="41">
        <v>0.17784</v>
      </c>
      <c r="G26" s="42">
        <v>8.9319999999999997E-2</v>
      </c>
      <c r="H26" s="41">
        <v>0.17008999999999999</v>
      </c>
      <c r="I26" s="42">
        <v>8.6199999999999999E-2</v>
      </c>
      <c r="J26" s="42">
        <v>13.17131</v>
      </c>
      <c r="K26" s="41">
        <v>0.12659999999999999</v>
      </c>
      <c r="L26" s="42">
        <v>0.83296000000000003</v>
      </c>
      <c r="M26" s="43">
        <v>0.1278</v>
      </c>
      <c r="N26" s="44">
        <v>0.12540000000000001</v>
      </c>
      <c r="O26" s="43">
        <v>0.17061000000000001</v>
      </c>
      <c r="P26" s="44">
        <v>0.16880999999999999</v>
      </c>
    </row>
    <row r="27" spans="1:16" x14ac:dyDescent="0.25">
      <c r="A27" s="39">
        <v>42543</v>
      </c>
      <c r="B27" s="40">
        <v>0.16983999999999999</v>
      </c>
      <c r="C27" s="40">
        <v>0.22003</v>
      </c>
      <c r="D27" s="41">
        <v>0.1125</v>
      </c>
      <c r="E27" s="42">
        <v>146.59789000000001</v>
      </c>
      <c r="F27" s="41">
        <v>0.17773</v>
      </c>
      <c r="G27" s="42">
        <v>8.9249999999999996E-2</v>
      </c>
      <c r="H27" s="41">
        <v>0.17</v>
      </c>
      <c r="I27" s="42">
        <v>8.6290000000000006E-2</v>
      </c>
      <c r="J27" s="42">
        <v>13.254390000000001</v>
      </c>
      <c r="K27" s="41">
        <v>0.12659999999999999</v>
      </c>
      <c r="L27" s="42">
        <v>0.83340000000000003</v>
      </c>
      <c r="M27" s="43">
        <v>0.1278</v>
      </c>
      <c r="N27" s="44">
        <v>0.12540000000000001</v>
      </c>
      <c r="O27" s="43">
        <v>0.17074</v>
      </c>
      <c r="P27" s="44">
        <v>0.16894000000000001</v>
      </c>
    </row>
    <row r="28" spans="1:16" x14ac:dyDescent="0.25">
      <c r="A28" s="39">
        <v>42544</v>
      </c>
      <c r="B28" s="40">
        <v>0.16919000000000001</v>
      </c>
      <c r="C28" s="40">
        <v>0.21956000000000001</v>
      </c>
      <c r="D28" s="41">
        <v>0.11226</v>
      </c>
      <c r="E28" s="42">
        <v>146.44560999999999</v>
      </c>
      <c r="F28" s="41">
        <v>0.17723</v>
      </c>
      <c r="G28" s="42">
        <v>8.6959999999999996E-2</v>
      </c>
      <c r="H28" s="41">
        <v>0.16991000000000001</v>
      </c>
      <c r="I28" s="42">
        <v>8.6230000000000001E-2</v>
      </c>
      <c r="J28" s="42">
        <v>13.26613</v>
      </c>
      <c r="K28" s="41">
        <v>0.12690000000000001</v>
      </c>
      <c r="L28" s="42">
        <v>0.83509999999999995</v>
      </c>
      <c r="M28" s="43">
        <v>0.12809999999999999</v>
      </c>
      <c r="N28" s="44">
        <v>0.12570000000000001</v>
      </c>
      <c r="O28" s="43">
        <v>0.17008999999999999</v>
      </c>
      <c r="P28" s="44">
        <v>0.16829</v>
      </c>
    </row>
    <row r="29" spans="1:16" ht="15.75" thickBot="1" x14ac:dyDescent="0.3">
      <c r="A29" s="45">
        <v>42545</v>
      </c>
      <c r="B29" s="46">
        <v>0.16725999999999999</v>
      </c>
      <c r="C29" s="46">
        <v>0.21879999999999999</v>
      </c>
      <c r="D29" s="47">
        <v>0.11187</v>
      </c>
      <c r="E29" s="48">
        <v>146.46286000000001</v>
      </c>
      <c r="F29" s="47">
        <v>0.17549000000000001</v>
      </c>
      <c r="G29" s="48">
        <v>8.9599999999999999E-2</v>
      </c>
      <c r="H29" s="47">
        <v>0.17549000000000001</v>
      </c>
      <c r="I29" s="48">
        <v>8.9599999999999999E-2</v>
      </c>
      <c r="J29" s="48">
        <v>13.51571</v>
      </c>
      <c r="K29" s="47">
        <v>0.12740000000000001</v>
      </c>
      <c r="L29" s="48">
        <v>0.83770999999999995</v>
      </c>
      <c r="M29" s="23">
        <v>0.12859999999999999</v>
      </c>
      <c r="N29" s="24">
        <v>0.12620000000000001</v>
      </c>
      <c r="O29" s="23">
        <v>0.16816</v>
      </c>
      <c r="P29" s="24">
        <v>0.16639000000000001</v>
      </c>
    </row>
    <row r="30" spans="1:16" ht="15.75" thickTop="1" x14ac:dyDescent="0.25">
      <c r="A30" s="28" t="s">
        <v>18</v>
      </c>
      <c r="B30" s="29">
        <f t="shared" ref="B30:P30" si="8">SUM(B25:B29)</f>
        <v>0.84643000000000002</v>
      </c>
      <c r="C30" s="29">
        <f t="shared" si="8"/>
        <v>1.0956399999999999</v>
      </c>
      <c r="D30" s="30">
        <f t="shared" si="8"/>
        <v>0.56018999999999997</v>
      </c>
      <c r="E30" s="31">
        <f t="shared" si="8"/>
        <v>734.51337000000001</v>
      </c>
      <c r="F30" s="30">
        <f t="shared" si="8"/>
        <v>0.88686999999999994</v>
      </c>
      <c r="G30" s="31">
        <f t="shared" si="8"/>
        <v>0.44458999999999999</v>
      </c>
      <c r="H30" s="30">
        <f t="shared" si="8"/>
        <v>0.85569000000000006</v>
      </c>
      <c r="I30" s="31">
        <f t="shared" si="8"/>
        <v>0.43609000000000009</v>
      </c>
      <c r="J30" s="31">
        <f t="shared" si="8"/>
        <v>66.388260000000002</v>
      </c>
      <c r="K30" s="88">
        <f t="shared" si="8"/>
        <v>0.63369999999999993</v>
      </c>
      <c r="L30" s="30">
        <f t="shared" si="8"/>
        <v>4.1701800000000002</v>
      </c>
      <c r="M30" s="32">
        <f t="shared" si="8"/>
        <v>0.63969999999999994</v>
      </c>
      <c r="N30" s="33">
        <f t="shared" si="8"/>
        <v>0.62770000000000004</v>
      </c>
      <c r="O30" s="33">
        <f t="shared" si="8"/>
        <v>0.85092999999999996</v>
      </c>
      <c r="P30" s="33">
        <f t="shared" si="8"/>
        <v>0.84196000000000004</v>
      </c>
    </row>
    <row r="31" spans="1:16" ht="15.75" thickBot="1" x14ac:dyDescent="0.3">
      <c r="A31" s="34" t="s">
        <v>19</v>
      </c>
      <c r="B31" s="35">
        <f>B30/5</f>
        <v>0.16928599999999999</v>
      </c>
      <c r="C31" s="35">
        <f>C30/5</f>
        <v>0.21912799999999999</v>
      </c>
      <c r="D31" s="36">
        <f t="shared" ref="D31:L31" si="9">D30/5</f>
        <v>0.112038</v>
      </c>
      <c r="E31" s="36">
        <f t="shared" si="9"/>
        <v>146.90267399999999</v>
      </c>
      <c r="F31" s="36">
        <f t="shared" si="9"/>
        <v>0.17737399999999998</v>
      </c>
      <c r="G31" s="36">
        <f t="shared" si="9"/>
        <v>8.8917999999999997E-2</v>
      </c>
      <c r="H31" s="36">
        <f t="shared" si="9"/>
        <v>0.17113800000000001</v>
      </c>
      <c r="I31" s="36">
        <f t="shared" si="9"/>
        <v>8.7218000000000018E-2</v>
      </c>
      <c r="J31" s="36">
        <f t="shared" si="9"/>
        <v>13.277652</v>
      </c>
      <c r="K31" s="36">
        <f t="shared" si="9"/>
        <v>0.12673999999999999</v>
      </c>
      <c r="L31" s="89">
        <f t="shared" si="9"/>
        <v>0.834036</v>
      </c>
      <c r="M31" s="38">
        <f>M30/5</f>
        <v>0.12794</v>
      </c>
      <c r="N31" s="50">
        <f>N30/5</f>
        <v>0.12554000000000001</v>
      </c>
      <c r="O31" s="50">
        <f t="shared" ref="O31:P31" si="10">O30/5</f>
        <v>0.170186</v>
      </c>
      <c r="P31" s="50">
        <f t="shared" si="10"/>
        <v>0.16839200000000001</v>
      </c>
    </row>
    <row r="32" spans="1:16" ht="15.75" thickTop="1" x14ac:dyDescent="0.25">
      <c r="A32" s="39">
        <v>42548</v>
      </c>
      <c r="B32" s="40">
        <v>0.16966999999999999</v>
      </c>
      <c r="C32" s="40">
        <v>0.22356000000000001</v>
      </c>
      <c r="D32" s="41">
        <v>0.1143</v>
      </c>
      <c r="E32" s="42">
        <v>146.92798999999999</v>
      </c>
      <c r="F32" s="41">
        <v>0.17831</v>
      </c>
      <c r="G32" s="42">
        <v>9.0410000000000004E-2</v>
      </c>
      <c r="H32" s="41">
        <v>0.17097000000000001</v>
      </c>
      <c r="I32" s="42">
        <v>9.3479999999999994E-2</v>
      </c>
      <c r="J32" s="42">
        <v>12.8819</v>
      </c>
      <c r="K32" s="41">
        <v>0.12640000000000001</v>
      </c>
      <c r="L32" s="42">
        <v>0.83636999999999995</v>
      </c>
      <c r="M32" s="43">
        <v>0.12759999999999999</v>
      </c>
      <c r="N32" s="44">
        <v>0.12520000000000001</v>
      </c>
      <c r="O32" s="43">
        <v>0.17057</v>
      </c>
      <c r="P32" s="44">
        <v>0.16877</v>
      </c>
    </row>
    <row r="33" spans="1:16" x14ac:dyDescent="0.25">
      <c r="A33" s="39">
        <v>42549</v>
      </c>
      <c r="B33" s="40">
        <v>0.17072999999999999</v>
      </c>
      <c r="C33" s="40">
        <v>0.22375</v>
      </c>
      <c r="D33" s="41">
        <v>0.1144</v>
      </c>
      <c r="E33" s="42">
        <v>148.86774</v>
      </c>
      <c r="F33" s="41">
        <v>0.17860000000000001</v>
      </c>
      <c r="G33" s="42">
        <v>9.0539999999999995E-2</v>
      </c>
      <c r="H33" s="41">
        <v>0.17122000000000001</v>
      </c>
      <c r="I33" s="42">
        <v>9.4780000000000003E-2</v>
      </c>
      <c r="J33" s="42">
        <v>12.83672</v>
      </c>
      <c r="K33" s="41">
        <v>0.126</v>
      </c>
      <c r="L33" s="42">
        <v>0.83769000000000005</v>
      </c>
      <c r="M33" s="43">
        <v>0.12720000000000001</v>
      </c>
      <c r="N33" s="44">
        <v>0.12479999999999999</v>
      </c>
      <c r="O33" s="43">
        <v>0.17163</v>
      </c>
      <c r="P33" s="44">
        <v>0.16983000000000001</v>
      </c>
    </row>
    <row r="34" spans="1:16" x14ac:dyDescent="0.25">
      <c r="A34" s="39">
        <v>42550</v>
      </c>
      <c r="B34" s="40">
        <v>0.17061000000000001</v>
      </c>
      <c r="C34" s="40">
        <v>0.22261</v>
      </c>
      <c r="D34" s="41">
        <v>0.11382</v>
      </c>
      <c r="E34" s="42">
        <v>147.96445</v>
      </c>
      <c r="F34" s="41">
        <v>0.17868000000000001</v>
      </c>
      <c r="G34" s="42">
        <v>9.0230000000000005E-2</v>
      </c>
      <c r="H34" s="41">
        <v>0.17050999999999999</v>
      </c>
      <c r="I34" s="42">
        <v>9.4399999999999998E-2</v>
      </c>
      <c r="J34" s="42">
        <v>12.93843</v>
      </c>
      <c r="K34" s="41">
        <v>0.12590000000000001</v>
      </c>
      <c r="L34" s="42">
        <v>0.83694000000000002</v>
      </c>
      <c r="M34" s="43">
        <v>0.12709999999999999</v>
      </c>
      <c r="N34" s="44">
        <v>0.12470000000000001</v>
      </c>
      <c r="O34" s="43">
        <v>0.17151</v>
      </c>
      <c r="P34" s="44">
        <v>0.16791</v>
      </c>
    </row>
    <row r="35" spans="1:16" x14ac:dyDescent="0.25">
      <c r="A35" s="39">
        <v>42551</v>
      </c>
      <c r="B35" s="40">
        <v>0.16968</v>
      </c>
      <c r="C35" s="40">
        <v>0.22231999999999999</v>
      </c>
      <c r="D35" s="41">
        <v>0.11366999999999999</v>
      </c>
      <c r="E35" s="42">
        <v>146.97460000000001</v>
      </c>
      <c r="F35" s="41">
        <v>0.17549999999999999</v>
      </c>
      <c r="G35" s="42">
        <v>9.0550000000000005E-2</v>
      </c>
      <c r="H35" s="41">
        <v>0.17033999999999999</v>
      </c>
      <c r="I35" s="42">
        <v>9.3939999999999996E-2</v>
      </c>
      <c r="J35" s="42">
        <v>12.991709999999999</v>
      </c>
      <c r="K35" s="41">
        <v>0.12640000000000001</v>
      </c>
      <c r="L35" s="42">
        <v>0.83977000000000002</v>
      </c>
      <c r="M35" s="43">
        <v>0.12759999999999999</v>
      </c>
      <c r="N35" s="44">
        <v>0.12520000000000001</v>
      </c>
      <c r="O35" s="43">
        <v>0.17058000000000001</v>
      </c>
      <c r="P35" s="44">
        <v>0.16878000000000001</v>
      </c>
    </row>
    <row r="36" spans="1:16" ht="15.75" thickBot="1" x14ac:dyDescent="0.3">
      <c r="A36" s="45"/>
      <c r="B36" s="46"/>
      <c r="C36" s="46"/>
      <c r="D36" s="47"/>
      <c r="E36" s="48"/>
      <c r="F36" s="47"/>
      <c r="G36" s="48"/>
      <c r="H36" s="47"/>
      <c r="I36" s="48"/>
      <c r="J36" s="48"/>
      <c r="K36" s="47"/>
      <c r="L36" s="48"/>
      <c r="M36" s="23"/>
      <c r="N36" s="24"/>
      <c r="O36" s="23"/>
      <c r="P36" s="24"/>
    </row>
    <row r="37" spans="1:16" ht="15.75" thickTop="1" x14ac:dyDescent="0.25">
      <c r="A37" s="28" t="s">
        <v>18</v>
      </c>
      <c r="B37" s="29">
        <f t="shared" ref="B37:P37" si="11">SUM(B32:B36)</f>
        <v>0.68069000000000002</v>
      </c>
      <c r="C37" s="29">
        <f t="shared" si="11"/>
        <v>0.89223999999999992</v>
      </c>
      <c r="D37" s="30">
        <f t="shared" si="11"/>
        <v>0.45619000000000004</v>
      </c>
      <c r="E37" s="31">
        <f t="shared" si="11"/>
        <v>590.73478</v>
      </c>
      <c r="F37" s="30">
        <f t="shared" si="11"/>
        <v>0.71109</v>
      </c>
      <c r="G37" s="31">
        <f t="shared" si="11"/>
        <v>0.36173</v>
      </c>
      <c r="H37" s="30">
        <f t="shared" si="11"/>
        <v>0.68303999999999987</v>
      </c>
      <c r="I37" s="31">
        <f t="shared" si="11"/>
        <v>0.37659999999999993</v>
      </c>
      <c r="J37" s="31">
        <f t="shared" si="11"/>
        <v>51.648759999999996</v>
      </c>
      <c r="K37" s="30">
        <f t="shared" si="11"/>
        <v>0.50470000000000004</v>
      </c>
      <c r="L37" s="30">
        <f>SUM(L32:L36)</f>
        <v>3.3507700000000002</v>
      </c>
      <c r="M37" s="32">
        <f t="shared" si="11"/>
        <v>0.50950000000000006</v>
      </c>
      <c r="N37" s="33">
        <f t="shared" si="11"/>
        <v>0.49990000000000001</v>
      </c>
      <c r="O37" s="33">
        <f t="shared" si="11"/>
        <v>0.68429000000000006</v>
      </c>
      <c r="P37" s="33">
        <f t="shared" si="11"/>
        <v>0.67529000000000006</v>
      </c>
    </row>
    <row r="38" spans="1:16" ht="15.75" thickBot="1" x14ac:dyDescent="0.3">
      <c r="A38" s="34" t="s">
        <v>19</v>
      </c>
      <c r="B38" s="35">
        <f>B37/5</f>
        <v>0.13613800000000001</v>
      </c>
      <c r="C38" s="35">
        <f>C37/5</f>
        <v>0.178448</v>
      </c>
      <c r="D38" s="36">
        <f t="shared" ref="D38:K38" si="12">D37/5</f>
        <v>9.1238000000000014E-2</v>
      </c>
      <c r="E38" s="36">
        <f t="shared" si="12"/>
        <v>118.146956</v>
      </c>
      <c r="F38" s="36">
        <f t="shared" si="12"/>
        <v>0.14221800000000001</v>
      </c>
      <c r="G38" s="36">
        <f t="shared" si="12"/>
        <v>7.2345999999999994E-2</v>
      </c>
      <c r="H38" s="36">
        <f t="shared" si="12"/>
        <v>0.13660799999999998</v>
      </c>
      <c r="I38" s="36">
        <f t="shared" si="12"/>
        <v>7.5319999999999984E-2</v>
      </c>
      <c r="J38" s="36">
        <f t="shared" si="12"/>
        <v>10.329751999999999</v>
      </c>
      <c r="K38" s="37">
        <f t="shared" si="12"/>
        <v>0.10094</v>
      </c>
      <c r="L38" s="36">
        <f>L37/4</f>
        <v>0.83769250000000006</v>
      </c>
      <c r="M38" s="38">
        <f>M37/5</f>
        <v>0.10190000000000002</v>
      </c>
      <c r="N38" s="38">
        <f t="shared" ref="N38:O38" si="13">N37/5</f>
        <v>9.9979999999999999E-2</v>
      </c>
      <c r="O38" s="38">
        <f t="shared" si="13"/>
        <v>0.13685800000000001</v>
      </c>
      <c r="P38" s="38">
        <f>P37/5</f>
        <v>0.13505800000000001</v>
      </c>
    </row>
    <row r="39" spans="1:16" ht="15.75" thickTop="1" x14ac:dyDescent="0.25">
      <c r="A39" s="51"/>
      <c r="B39" s="40"/>
      <c r="C39" s="40"/>
      <c r="D39" s="41"/>
      <c r="E39" s="42"/>
      <c r="F39" s="41"/>
      <c r="G39" s="42"/>
      <c r="H39" s="41"/>
      <c r="I39" s="42"/>
      <c r="J39" s="42"/>
      <c r="K39" s="41"/>
      <c r="L39" s="42"/>
      <c r="M39" s="43"/>
      <c r="N39" s="44"/>
      <c r="O39" s="43"/>
      <c r="P39" s="44"/>
    </row>
    <row r="40" spans="1:16" x14ac:dyDescent="0.25">
      <c r="A40" s="51"/>
      <c r="B40" s="40"/>
      <c r="C40" s="52"/>
      <c r="D40" s="53"/>
      <c r="E40" s="54" t="s">
        <v>20</v>
      </c>
      <c r="F40" s="41"/>
      <c r="G40" s="42"/>
      <c r="H40" s="41"/>
      <c r="I40" s="42"/>
      <c r="J40" s="42"/>
      <c r="K40" s="41"/>
      <c r="L40" s="42"/>
      <c r="M40" s="43"/>
      <c r="N40" s="44"/>
      <c r="O40" s="43"/>
      <c r="P40" s="44"/>
    </row>
    <row r="41" spans="1:16" ht="15.75" thickBot="1" x14ac:dyDescent="0.3">
      <c r="A41" s="55"/>
      <c r="B41" s="56"/>
      <c r="C41" s="56"/>
      <c r="D41" s="57"/>
      <c r="E41" s="58"/>
      <c r="F41" s="57"/>
      <c r="G41" s="58"/>
      <c r="H41" s="57"/>
      <c r="I41" s="58"/>
      <c r="J41" s="58"/>
      <c r="K41" s="57"/>
      <c r="L41" s="58"/>
      <c r="M41" s="59"/>
      <c r="N41" s="60"/>
      <c r="O41" s="59"/>
      <c r="P41" s="60"/>
    </row>
    <row r="42" spans="1:16" x14ac:dyDescent="0.25">
      <c r="A42" s="61" t="s">
        <v>21</v>
      </c>
      <c r="B42" s="62">
        <f>SUM(B6:B8,B11:B15,B18:B22,B25:B29,B32:B35)</f>
        <v>3.7446600000000001</v>
      </c>
      <c r="C42" s="62">
        <f t="shared" ref="C42:P42" si="14">SUM(C6:C8,C11:C15,C18:C22,C25:C29,C32:C35)</f>
        <v>4.82165</v>
      </c>
      <c r="D42" s="62">
        <f t="shared" si="14"/>
        <v>2.4657100000000001</v>
      </c>
      <c r="E42" s="62">
        <f t="shared" si="14"/>
        <v>3239.7281800000001</v>
      </c>
      <c r="F42" s="62">
        <f t="shared" si="14"/>
        <v>3.9414099999999999</v>
      </c>
      <c r="G42" s="62">
        <f t="shared" si="14"/>
        <v>1.9623099999999998</v>
      </c>
      <c r="H42" s="62">
        <f t="shared" si="14"/>
        <v>3.7578199999999997</v>
      </c>
      <c r="I42" s="62">
        <f t="shared" si="14"/>
        <v>1.9576699999999998</v>
      </c>
      <c r="J42" s="62">
        <f t="shared" si="14"/>
        <v>293.02667200000002</v>
      </c>
      <c r="K42" s="62">
        <f t="shared" si="14"/>
        <v>2.7706</v>
      </c>
      <c r="L42" s="62">
        <f>SUM(L6:L8,L11:L15,L18:L22,L25:L29,L32:L35)</f>
        <v>18.25433</v>
      </c>
      <c r="M42" s="44">
        <f>SUM(M6:M8,M11:M15,M18:M22,M25:M29,M32:M35)</f>
        <v>2.7970000000000002</v>
      </c>
      <c r="N42" s="44">
        <f t="shared" si="14"/>
        <v>2.7441999999999998</v>
      </c>
      <c r="O42" s="44">
        <f t="shared" si="14"/>
        <v>3.7652000000000005</v>
      </c>
      <c r="P42" s="44">
        <f t="shared" si="14"/>
        <v>3.72383</v>
      </c>
    </row>
    <row r="43" spans="1:16" x14ac:dyDescent="0.25">
      <c r="A43" s="61" t="s">
        <v>22</v>
      </c>
      <c r="B43" s="62">
        <f>B42/22</f>
        <v>0.17021181818181819</v>
      </c>
      <c r="C43" s="62">
        <f t="shared" ref="C43:P43" si="15">C42/22</f>
        <v>0.21916590909090908</v>
      </c>
      <c r="D43" s="62">
        <f t="shared" si="15"/>
        <v>0.11207772727272727</v>
      </c>
      <c r="E43" s="62">
        <f t="shared" si="15"/>
        <v>147.26037181818182</v>
      </c>
      <c r="F43" s="62">
        <f t="shared" si="15"/>
        <v>0.17915499999999998</v>
      </c>
      <c r="G43" s="62">
        <f t="shared" si="15"/>
        <v>8.9195909090909076E-2</v>
      </c>
      <c r="H43" s="62">
        <f t="shared" si="15"/>
        <v>0.17080999999999999</v>
      </c>
      <c r="I43" s="62">
        <f t="shared" si="15"/>
        <v>8.8984999999999995E-2</v>
      </c>
      <c r="J43" s="62">
        <f t="shared" si="15"/>
        <v>13.319394181818183</v>
      </c>
      <c r="K43" s="62">
        <f t="shared" si="15"/>
        <v>0.12593636363636362</v>
      </c>
      <c r="L43" s="62">
        <f t="shared" si="15"/>
        <v>0.82974227272727274</v>
      </c>
      <c r="M43" s="44">
        <f t="shared" si="15"/>
        <v>0.12713636363636363</v>
      </c>
      <c r="N43" s="44">
        <f t="shared" si="15"/>
        <v>0.12473636363636363</v>
      </c>
      <c r="O43" s="44">
        <f t="shared" si="15"/>
        <v>0.17114545454545457</v>
      </c>
      <c r="P43" s="44">
        <f t="shared" si="15"/>
        <v>0.169265</v>
      </c>
    </row>
    <row r="44" spans="1:16" x14ac:dyDescent="0.25">
      <c r="A44" s="61" t="s">
        <v>23</v>
      </c>
      <c r="B44" s="62">
        <f>1/B43</f>
        <v>5.8750327132503353</v>
      </c>
      <c r="C44" s="62">
        <f>1/C43</f>
        <v>4.5627534142876405</v>
      </c>
      <c r="D44" s="63">
        <f>1/D43</f>
        <v>8.9223793552364228</v>
      </c>
      <c r="E44" s="63">
        <f>1000/E43</f>
        <v>6.790693162412162</v>
      </c>
      <c r="F44" s="63">
        <f t="shared" ref="F44:J44" si="16">1/F43</f>
        <v>5.5817588122017252</v>
      </c>
      <c r="G44" s="63">
        <f t="shared" si="16"/>
        <v>11.211276505750877</v>
      </c>
      <c r="H44" s="63">
        <f t="shared" si="16"/>
        <v>5.8544581698963762</v>
      </c>
      <c r="I44" s="63">
        <f t="shared" si="16"/>
        <v>11.237849075686913</v>
      </c>
      <c r="J44" s="63">
        <f t="shared" si="16"/>
        <v>7.50784897833464E-2</v>
      </c>
      <c r="K44" s="64">
        <f>100/K43</f>
        <v>794.05182992853543</v>
      </c>
      <c r="L44" s="64">
        <f>100/L43</f>
        <v>120.51935075130119</v>
      </c>
      <c r="M44" s="32">
        <f>1/M43</f>
        <v>7.865570253843404</v>
      </c>
      <c r="N44" s="32">
        <f t="shared" ref="N44:P44" si="17">1/N43</f>
        <v>8.016908388601415</v>
      </c>
      <c r="O44" s="32">
        <f t="shared" si="17"/>
        <v>5.8429831084670125</v>
      </c>
      <c r="P44" s="32">
        <f t="shared" si="17"/>
        <v>5.9078959028741913</v>
      </c>
    </row>
    <row r="45" spans="1:16" ht="15.75" thickBot="1" x14ac:dyDescent="0.3">
      <c r="A45" s="55"/>
      <c r="B45" s="65"/>
      <c r="C45" s="65"/>
      <c r="D45" s="66"/>
      <c r="E45" s="67"/>
      <c r="F45" s="66"/>
      <c r="G45" s="67"/>
      <c r="H45" s="66"/>
      <c r="I45" s="67"/>
      <c r="J45" s="67"/>
      <c r="K45" s="66"/>
      <c r="L45" s="67"/>
      <c r="M45" s="68"/>
      <c r="N45" s="69"/>
      <c r="O45" s="68"/>
      <c r="P45" s="6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B19" workbookViewId="0">
      <selection activeCell="L47" sqref="L47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2" width="10.85546875" customWidth="1"/>
    <col min="13" max="13" width="10.42578125" customWidth="1"/>
    <col min="14" max="14" width="10.28515625" customWidth="1"/>
    <col min="15" max="16" width="10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4" thickBot="1" x14ac:dyDescent="0.4">
      <c r="A2" s="1"/>
      <c r="B2" s="1"/>
      <c r="C2" s="73" t="s">
        <v>31</v>
      </c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</row>
    <row r="3" spans="1:16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1" t="s">
        <v>0</v>
      </c>
      <c r="N3" s="12"/>
      <c r="O3" s="12"/>
      <c r="P3" s="13"/>
    </row>
    <row r="4" spans="1:16" ht="15.75" thickBot="1" x14ac:dyDescent="0.3">
      <c r="A4" s="19"/>
      <c r="B4" s="4"/>
      <c r="C4" s="5"/>
      <c r="D4" s="6"/>
      <c r="E4" s="4"/>
      <c r="F4" s="6"/>
      <c r="G4" s="4"/>
      <c r="H4" s="6"/>
      <c r="I4" s="4"/>
      <c r="J4" s="4"/>
      <c r="K4" s="6"/>
      <c r="L4" s="4"/>
      <c r="M4" s="14" t="s">
        <v>1</v>
      </c>
      <c r="N4" s="15"/>
      <c r="O4" s="14" t="s">
        <v>2</v>
      </c>
      <c r="P4" s="16"/>
    </row>
    <row r="5" spans="1:16" ht="15.75" thickBot="1" x14ac:dyDescent="0.3">
      <c r="A5" s="7" t="s">
        <v>3</v>
      </c>
      <c r="B5" s="8" t="s">
        <v>4</v>
      </c>
      <c r="C5" s="9" t="s">
        <v>5</v>
      </c>
      <c r="D5" s="10" t="s">
        <v>6</v>
      </c>
      <c r="E5" s="8" t="s">
        <v>7</v>
      </c>
      <c r="F5" s="10" t="s">
        <v>8</v>
      </c>
      <c r="G5" s="8" t="s">
        <v>9</v>
      </c>
      <c r="H5" s="10" t="s">
        <v>10</v>
      </c>
      <c r="I5" s="8" t="s">
        <v>11</v>
      </c>
      <c r="J5" s="8" t="s">
        <v>13</v>
      </c>
      <c r="K5" s="10" t="s">
        <v>12</v>
      </c>
      <c r="L5" s="8" t="s">
        <v>24</v>
      </c>
      <c r="M5" s="17" t="s">
        <v>14</v>
      </c>
      <c r="N5" s="18" t="s">
        <v>15</v>
      </c>
      <c r="O5" s="17" t="s">
        <v>16</v>
      </c>
      <c r="P5" s="18" t="s">
        <v>17</v>
      </c>
    </row>
    <row r="6" spans="1:16" x14ac:dyDescent="0.25">
      <c r="A6" s="25">
        <v>42552</v>
      </c>
      <c r="B6" s="70">
        <v>0.16961999999999999</v>
      </c>
      <c r="C6" s="70">
        <v>0.22241</v>
      </c>
      <c r="D6" s="71">
        <v>0.11372</v>
      </c>
      <c r="E6" s="72">
        <v>145.68689000000001</v>
      </c>
      <c r="F6" s="71">
        <v>0.177089</v>
      </c>
      <c r="G6" s="72">
        <v>9.0289999999999995E-2</v>
      </c>
      <c r="H6" s="71">
        <v>0.17011000000000001</v>
      </c>
      <c r="I6" s="72">
        <v>9.468E-2</v>
      </c>
      <c r="J6" s="72">
        <v>13.018370000000001</v>
      </c>
      <c r="K6" s="71">
        <v>0.1263</v>
      </c>
      <c r="L6" s="72">
        <v>0.83948</v>
      </c>
      <c r="M6" s="43">
        <v>0.1275</v>
      </c>
      <c r="N6" s="44">
        <v>0.12509999999999999</v>
      </c>
      <c r="O6" s="43">
        <v>0.17052</v>
      </c>
      <c r="P6" s="44">
        <v>0.16872000000000001</v>
      </c>
    </row>
    <row r="7" spans="1:16" x14ac:dyDescent="0.25">
      <c r="A7" s="26">
        <v>42555</v>
      </c>
      <c r="B7" s="70">
        <v>0.16943</v>
      </c>
      <c r="C7" s="70">
        <v>0.22242999999999999</v>
      </c>
      <c r="D7" s="71">
        <v>0.11355999999999999</v>
      </c>
      <c r="E7" s="72">
        <v>145.19995</v>
      </c>
      <c r="F7" s="71">
        <v>0.17638999999999999</v>
      </c>
      <c r="G7" s="72">
        <v>9.0539999999999995E-2</v>
      </c>
      <c r="H7" s="71">
        <v>0.17005000000000001</v>
      </c>
      <c r="I7" s="72">
        <v>9.0539999999999995E-2</v>
      </c>
      <c r="J7" s="72">
        <v>12.968959999999999</v>
      </c>
      <c r="K7" s="71">
        <v>0.12640000000000001</v>
      </c>
      <c r="L7" s="72">
        <v>0.84126999999999996</v>
      </c>
      <c r="M7" s="43">
        <v>0.12759999999999999</v>
      </c>
      <c r="N7" s="44">
        <v>0.12520000000000001</v>
      </c>
      <c r="O7" s="43">
        <v>0.17033000000000001</v>
      </c>
      <c r="P7" s="44">
        <v>0.16853000000000001</v>
      </c>
    </row>
    <row r="8" spans="1:16" x14ac:dyDescent="0.25">
      <c r="A8" s="26">
        <v>42556</v>
      </c>
      <c r="B8" s="70">
        <v>0.16868</v>
      </c>
      <c r="C8" s="70">
        <v>0.22262999999999999</v>
      </c>
      <c r="D8" s="71">
        <v>0.11383</v>
      </c>
      <c r="E8" s="72">
        <v>145.77145999999999</v>
      </c>
      <c r="F8" s="71">
        <v>0.17555000000000001</v>
      </c>
      <c r="G8" s="72">
        <v>9.0899999999999995E-2</v>
      </c>
      <c r="H8" s="71">
        <v>0.17071</v>
      </c>
      <c r="I8" s="72">
        <v>9.5530000000000004E-2</v>
      </c>
      <c r="J8" s="72">
        <v>13.015969999999999</v>
      </c>
      <c r="K8" s="71">
        <v>0.12690000000000001</v>
      </c>
      <c r="L8" s="72">
        <v>0.84511000000000003</v>
      </c>
      <c r="M8" s="43">
        <v>0.12809999999999999</v>
      </c>
      <c r="N8" s="44">
        <v>0.12570000000000001</v>
      </c>
      <c r="O8" s="43">
        <v>0.16958000000000001</v>
      </c>
      <c r="P8" s="44">
        <v>0.16778000000000001</v>
      </c>
    </row>
    <row r="9" spans="1:16" x14ac:dyDescent="0.25">
      <c r="A9" s="26">
        <v>42557</v>
      </c>
      <c r="B9" s="70">
        <v>0.16935</v>
      </c>
      <c r="C9" s="70">
        <v>0.22309999999999999</v>
      </c>
      <c r="D9" s="71">
        <v>0.11407</v>
      </c>
      <c r="E9" s="72">
        <v>145.80319</v>
      </c>
      <c r="F9" s="71">
        <v>0.17666000000000001</v>
      </c>
      <c r="G9" s="72">
        <v>9.0490000000000001E-2</v>
      </c>
      <c r="H9" s="71">
        <v>0.17069000000000001</v>
      </c>
      <c r="I9" s="72">
        <v>9.7019999999999995E-2</v>
      </c>
      <c r="J9" s="72">
        <v>12.85346</v>
      </c>
      <c r="K9" s="71">
        <v>0.12640000000000001</v>
      </c>
      <c r="L9" s="72">
        <v>0.84389000000000003</v>
      </c>
      <c r="M9" s="43">
        <v>0.12759999999999999</v>
      </c>
      <c r="N9" s="44">
        <v>0.12520000000000001</v>
      </c>
      <c r="O9" s="43">
        <v>0.17025000000000001</v>
      </c>
      <c r="P9" s="44">
        <v>0.16844999999999999</v>
      </c>
    </row>
    <row r="10" spans="1:16" ht="15.75" thickBot="1" x14ac:dyDescent="0.3">
      <c r="A10" s="27">
        <v>42559</v>
      </c>
      <c r="B10" s="20">
        <v>0.16914000000000001</v>
      </c>
      <c r="C10" s="20">
        <v>0.22375999999999999</v>
      </c>
      <c r="D10" s="21">
        <v>0.11441</v>
      </c>
      <c r="E10" s="22">
        <v>146.48885999999999</v>
      </c>
      <c r="F10" s="21">
        <v>0.17521</v>
      </c>
      <c r="G10" s="22">
        <v>9.0870000000000006E-2</v>
      </c>
      <c r="H10" s="21">
        <v>0.17086999999999999</v>
      </c>
      <c r="I10" s="22">
        <v>9.8019999999999996E-2</v>
      </c>
      <c r="J10" s="22">
        <v>12.7578</v>
      </c>
      <c r="K10" s="21">
        <v>0.12659999999999999</v>
      </c>
      <c r="L10" s="22">
        <v>0.84606999999999999</v>
      </c>
      <c r="M10" s="23">
        <v>0.1278</v>
      </c>
      <c r="N10" s="24">
        <v>0.12540000000000001</v>
      </c>
      <c r="O10" s="23">
        <v>0.17004</v>
      </c>
      <c r="P10" s="24">
        <v>0.16824</v>
      </c>
    </row>
    <row r="11" spans="1:16" ht="15.75" thickTop="1" x14ac:dyDescent="0.25">
      <c r="A11" s="28" t="s">
        <v>18</v>
      </c>
      <c r="B11" s="29">
        <f>SUM(B6:B10)</f>
        <v>0.84621999999999997</v>
      </c>
      <c r="C11" s="29">
        <f>SUM(C6:C10)</f>
        <v>1.11433</v>
      </c>
      <c r="D11" s="29">
        <f>SUM(D6:D10)</f>
        <v>0.56958999999999993</v>
      </c>
      <c r="E11" s="29">
        <f t="shared" ref="E11:K11" si="0">SUM(E6:E10)</f>
        <v>728.95035000000007</v>
      </c>
      <c r="F11" s="29">
        <f t="shared" si="0"/>
        <v>0.88089899999999999</v>
      </c>
      <c r="G11" s="29">
        <f t="shared" si="0"/>
        <v>0.45308999999999999</v>
      </c>
      <c r="H11" s="29">
        <f t="shared" si="0"/>
        <v>0.85243000000000002</v>
      </c>
      <c r="I11" s="29">
        <f t="shared" si="0"/>
        <v>0.47578999999999999</v>
      </c>
      <c r="J11" s="29">
        <f t="shared" si="0"/>
        <v>64.614559999999997</v>
      </c>
      <c r="K11" s="29">
        <f t="shared" si="0"/>
        <v>0.63260000000000005</v>
      </c>
      <c r="L11" s="29">
        <f>SUM(L6:L10)</f>
        <v>4.2158199999999999</v>
      </c>
      <c r="M11" s="32">
        <f>SUM(M6:M10)</f>
        <v>0.63859999999999995</v>
      </c>
      <c r="N11" s="32">
        <f t="shared" ref="N11:P11" si="1">SUM(N6:N10)</f>
        <v>0.62660000000000005</v>
      </c>
      <c r="O11" s="32">
        <f t="shared" si="1"/>
        <v>0.85071999999999992</v>
      </c>
      <c r="P11" s="32">
        <f t="shared" si="1"/>
        <v>0.84172000000000002</v>
      </c>
    </row>
    <row r="12" spans="1:16" ht="15.75" thickBot="1" x14ac:dyDescent="0.3">
      <c r="A12" s="34" t="s">
        <v>19</v>
      </c>
      <c r="B12" s="74">
        <f>B11/5</f>
        <v>0.16924400000000001</v>
      </c>
      <c r="C12" s="74">
        <f>C11/5</f>
        <v>0.22286600000000001</v>
      </c>
      <c r="D12" s="74">
        <f t="shared" ref="D12:L12" si="2">D11/5</f>
        <v>0.11391799999999999</v>
      </c>
      <c r="E12" s="74">
        <f t="shared" si="2"/>
        <v>145.79007000000001</v>
      </c>
      <c r="F12" s="74">
        <f t="shared" si="2"/>
        <v>0.1761798</v>
      </c>
      <c r="G12" s="74">
        <f t="shared" si="2"/>
        <v>9.0618000000000004E-2</v>
      </c>
      <c r="H12" s="74">
        <f t="shared" si="2"/>
        <v>0.170486</v>
      </c>
      <c r="I12" s="74">
        <f t="shared" si="2"/>
        <v>9.5157999999999993E-2</v>
      </c>
      <c r="J12" s="74">
        <f t="shared" si="2"/>
        <v>12.922912</v>
      </c>
      <c r="K12" s="74">
        <f t="shared" si="2"/>
        <v>0.12652000000000002</v>
      </c>
      <c r="L12" s="74">
        <f t="shared" si="2"/>
        <v>0.84316400000000002</v>
      </c>
      <c r="M12" s="75">
        <f>M11/5</f>
        <v>0.12772</v>
      </c>
      <c r="N12" s="75">
        <f>N11/5</f>
        <v>0.12532000000000001</v>
      </c>
      <c r="O12" s="75">
        <f>O11/5</f>
        <v>0.17014399999999999</v>
      </c>
      <c r="P12" s="75">
        <f>P11/5</f>
        <v>0.16834399999999999</v>
      </c>
    </row>
    <row r="13" spans="1:16" ht="15.75" thickTop="1" x14ac:dyDescent="0.25">
      <c r="A13" s="39">
        <v>42562</v>
      </c>
      <c r="B13" s="40">
        <v>0.16824</v>
      </c>
      <c r="C13" s="40">
        <v>0.22522</v>
      </c>
      <c r="D13" s="41">
        <v>0.11515</v>
      </c>
      <c r="E13" s="42">
        <v>147.1952</v>
      </c>
      <c r="F13" s="41">
        <v>0.17427000000000001</v>
      </c>
      <c r="G13" s="42">
        <v>9.1340000000000005E-2</v>
      </c>
      <c r="H13" s="41">
        <v>0.17113999999999999</v>
      </c>
      <c r="I13" s="42">
        <v>9.8199999999999996E-2</v>
      </c>
      <c r="J13" s="42">
        <v>12.78567</v>
      </c>
      <c r="K13" s="41">
        <v>0.12720000000000001</v>
      </c>
      <c r="L13" s="42">
        <v>0.85092999999999996</v>
      </c>
      <c r="M13" s="43">
        <v>0.12839999999999999</v>
      </c>
      <c r="N13" s="44">
        <v>0.126</v>
      </c>
      <c r="O13" s="43">
        <v>0.16914000000000001</v>
      </c>
      <c r="P13" s="44">
        <v>0.16733999999999999</v>
      </c>
    </row>
    <row r="14" spans="1:16" x14ac:dyDescent="0.25">
      <c r="A14" s="39">
        <v>42563</v>
      </c>
      <c r="B14" s="40">
        <v>0.16839000000000001</v>
      </c>
      <c r="C14" s="40">
        <v>0.22450000000000001</v>
      </c>
      <c r="D14" s="41">
        <v>0.11479</v>
      </c>
      <c r="E14" s="42">
        <v>145.70515</v>
      </c>
      <c r="F14" s="41">
        <v>0.17577000000000001</v>
      </c>
      <c r="G14" s="42">
        <v>9.1319999999999998E-2</v>
      </c>
      <c r="H14" s="41">
        <v>0.17143</v>
      </c>
      <c r="I14" s="42">
        <v>9.7689999999999999E-2</v>
      </c>
      <c r="J14" s="42">
        <v>13.03961</v>
      </c>
      <c r="K14" s="41">
        <v>0.12690000000000001</v>
      </c>
      <c r="L14" s="42">
        <v>0.84906000000000004</v>
      </c>
      <c r="M14" s="43">
        <v>0.12809999999999999</v>
      </c>
      <c r="N14" s="44">
        <v>0.12570000000000001</v>
      </c>
      <c r="O14" s="43">
        <v>0.16929</v>
      </c>
      <c r="P14" s="44">
        <v>0.16749</v>
      </c>
    </row>
    <row r="15" spans="1:16" x14ac:dyDescent="0.25">
      <c r="A15" s="39">
        <v>42564</v>
      </c>
      <c r="B15" s="40">
        <v>0.16736000000000001</v>
      </c>
      <c r="C15" s="40">
        <v>0.22466</v>
      </c>
      <c r="D15" s="41">
        <v>0.11484</v>
      </c>
      <c r="E15" s="42">
        <v>145.89147</v>
      </c>
      <c r="F15" s="41">
        <v>0.17512</v>
      </c>
      <c r="G15" s="42">
        <v>9.0152999999999997E-2</v>
      </c>
      <c r="H15" s="41">
        <v>0.17157</v>
      </c>
      <c r="I15" s="42">
        <v>9.6790000000000001E-2</v>
      </c>
      <c r="J15" s="42">
        <v>13.30247</v>
      </c>
      <c r="K15" s="41">
        <v>0.12740000000000001</v>
      </c>
      <c r="L15" s="42">
        <v>0.85182999999999998</v>
      </c>
      <c r="M15" s="43">
        <v>0.12859999999999999</v>
      </c>
      <c r="N15" s="44">
        <v>0.12620000000000001</v>
      </c>
      <c r="O15" s="43">
        <v>0.16825999999999999</v>
      </c>
      <c r="P15" s="44">
        <v>0.16646</v>
      </c>
    </row>
    <row r="16" spans="1:16" x14ac:dyDescent="0.25">
      <c r="A16" s="39">
        <v>42565</v>
      </c>
      <c r="B16" s="40">
        <v>0.16736000000000001</v>
      </c>
      <c r="C16" s="40">
        <v>0.22466</v>
      </c>
      <c r="D16" s="41">
        <v>0.11484</v>
      </c>
      <c r="E16" s="42">
        <v>145.89147</v>
      </c>
      <c r="F16" s="41">
        <v>0.17512</v>
      </c>
      <c r="G16" s="42">
        <v>9.153E-2</v>
      </c>
      <c r="H16" s="41">
        <v>0.17157</v>
      </c>
      <c r="I16" s="42">
        <v>9.6790000000000001E-2</v>
      </c>
      <c r="J16" s="42">
        <v>13.30247</v>
      </c>
      <c r="K16" s="41">
        <v>0.12740000000000001</v>
      </c>
      <c r="L16" s="42">
        <v>0.8518</v>
      </c>
      <c r="M16" s="43">
        <v>0.12859999999999999</v>
      </c>
      <c r="N16" s="44">
        <v>0.12620000000000001</v>
      </c>
      <c r="O16" s="43">
        <v>0.16825999999999999</v>
      </c>
      <c r="P16" s="44">
        <v>0.16646</v>
      </c>
    </row>
    <row r="17" spans="1:16" ht="15.75" thickBot="1" x14ac:dyDescent="0.3">
      <c r="A17" s="45">
        <v>42566</v>
      </c>
      <c r="B17" s="46">
        <v>0.16689999999999999</v>
      </c>
      <c r="C17" s="46">
        <v>0.22411</v>
      </c>
      <c r="D17" s="47">
        <v>0.11462</v>
      </c>
      <c r="E17" s="48">
        <v>145.28695999999999</v>
      </c>
      <c r="F17" s="47">
        <v>0.17699999999999999</v>
      </c>
      <c r="G17" s="48">
        <v>9.1579999999999995E-2</v>
      </c>
      <c r="H17" s="47">
        <v>0.17101</v>
      </c>
      <c r="I17" s="48">
        <v>9.5530000000000004E-2</v>
      </c>
      <c r="J17" s="48">
        <v>13.42366</v>
      </c>
      <c r="K17" s="47">
        <v>0.12740000000000001</v>
      </c>
      <c r="L17" s="48">
        <v>0.85155999999999998</v>
      </c>
      <c r="M17" s="23">
        <v>0.12859999999999999</v>
      </c>
      <c r="N17" s="24">
        <v>0.12620000000000001</v>
      </c>
      <c r="O17" s="23">
        <v>0.1678</v>
      </c>
      <c r="P17" s="24">
        <v>0.16600000000000001</v>
      </c>
    </row>
    <row r="18" spans="1:16" ht="15.75" thickTop="1" x14ac:dyDescent="0.25">
      <c r="A18" s="28" t="s">
        <v>18</v>
      </c>
      <c r="B18" s="29">
        <f>SUM(B13:B17)</f>
        <v>0.83824999999999994</v>
      </c>
      <c r="C18" s="29">
        <f>SUM(C13:C17)</f>
        <v>1.1231499999999999</v>
      </c>
      <c r="D18" s="31">
        <f t="shared" ref="D18:K18" si="3">SUM(D13:D17)</f>
        <v>0.57423999999999997</v>
      </c>
      <c r="E18" s="31">
        <f t="shared" si="3"/>
        <v>729.97025000000008</v>
      </c>
      <c r="F18" s="31">
        <f t="shared" si="3"/>
        <v>0.87728000000000006</v>
      </c>
      <c r="G18" s="31">
        <f t="shared" si="3"/>
        <v>0.45592299999999997</v>
      </c>
      <c r="H18" s="31">
        <f t="shared" si="3"/>
        <v>0.85672000000000004</v>
      </c>
      <c r="I18" s="31">
        <f t="shared" si="3"/>
        <v>0.48499999999999999</v>
      </c>
      <c r="J18" s="31">
        <f t="shared" si="3"/>
        <v>65.853880000000004</v>
      </c>
      <c r="K18" s="49">
        <f t="shared" si="3"/>
        <v>0.63630000000000009</v>
      </c>
      <c r="L18" s="31"/>
      <c r="M18" s="32">
        <f>SUM(M13:M17)</f>
        <v>0.64229999999999987</v>
      </c>
      <c r="N18" s="32">
        <f t="shared" ref="N18:P18" si="4">SUM(N13:N17)</f>
        <v>0.63029999999999997</v>
      </c>
      <c r="O18" s="32">
        <f t="shared" si="4"/>
        <v>0.84274999999999989</v>
      </c>
      <c r="P18" s="32">
        <f t="shared" si="4"/>
        <v>0.8337500000000001</v>
      </c>
    </row>
    <row r="19" spans="1:16" ht="15.75" thickBot="1" x14ac:dyDescent="0.3">
      <c r="A19" s="34" t="s">
        <v>19</v>
      </c>
      <c r="B19" s="35">
        <f>B18/5</f>
        <v>0.16764999999999999</v>
      </c>
      <c r="C19" s="35">
        <f>C18/5</f>
        <v>0.22462999999999997</v>
      </c>
      <c r="D19" s="36">
        <f t="shared" ref="D19:K19" si="5">D18/5</f>
        <v>0.11484799999999999</v>
      </c>
      <c r="E19" s="36">
        <f t="shared" si="5"/>
        <v>145.99405000000002</v>
      </c>
      <c r="F19" s="36">
        <f t="shared" si="5"/>
        <v>0.175456</v>
      </c>
      <c r="G19" s="36">
        <f t="shared" si="5"/>
        <v>9.1184599999999991E-2</v>
      </c>
      <c r="H19" s="36">
        <f t="shared" si="5"/>
        <v>0.171344</v>
      </c>
      <c r="I19" s="36">
        <f t="shared" si="5"/>
        <v>9.7000000000000003E-2</v>
      </c>
      <c r="J19" s="36">
        <f t="shared" si="5"/>
        <v>13.170776</v>
      </c>
      <c r="K19" s="37">
        <f t="shared" si="5"/>
        <v>0.12726000000000001</v>
      </c>
      <c r="L19" s="36"/>
      <c r="M19" s="38">
        <f>M18/5</f>
        <v>0.12845999999999996</v>
      </c>
      <c r="N19" s="50">
        <f>N18/5</f>
        <v>0.12606000000000001</v>
      </c>
      <c r="O19" s="50">
        <f t="shared" ref="O19:P19" si="6">O18/5</f>
        <v>0.16854999999999998</v>
      </c>
      <c r="P19" s="50">
        <f t="shared" si="6"/>
        <v>0.16675000000000001</v>
      </c>
    </row>
    <row r="20" spans="1:16" ht="15.75" thickTop="1" x14ac:dyDescent="0.25">
      <c r="A20" s="39">
        <v>42569</v>
      </c>
      <c r="B20" s="40">
        <v>0.1676</v>
      </c>
      <c r="C20" s="40">
        <v>0.2248</v>
      </c>
      <c r="D20" s="41">
        <v>0.11491</v>
      </c>
      <c r="E20" s="42">
        <v>144.10328000000001</v>
      </c>
      <c r="F20" s="41">
        <v>0.17821999999999999</v>
      </c>
      <c r="G20" s="42">
        <v>9.1179999999999997E-2</v>
      </c>
      <c r="H20" s="41">
        <v>0.17821999999999999</v>
      </c>
      <c r="I20" s="42">
        <v>9.1179999999999997E-2</v>
      </c>
      <c r="J20" s="42">
        <v>13.406829999999999</v>
      </c>
      <c r="K20" s="41">
        <v>0.12709999999999999</v>
      </c>
      <c r="L20" s="42">
        <v>0.84989000000000003</v>
      </c>
      <c r="M20" s="43">
        <v>0.1283</v>
      </c>
      <c r="N20" s="44">
        <v>0.12590000000000001</v>
      </c>
      <c r="O20" s="43">
        <v>0.16850000000000001</v>
      </c>
      <c r="P20" s="44">
        <v>0.16669999999999999</v>
      </c>
    </row>
    <row r="21" spans="1:16" x14ac:dyDescent="0.25">
      <c r="A21" s="39">
        <v>42570</v>
      </c>
      <c r="B21" s="40">
        <v>0.16750000000000001</v>
      </c>
      <c r="C21" s="40">
        <v>0.22447</v>
      </c>
      <c r="D21" s="41">
        <v>0.11479</v>
      </c>
      <c r="E21" s="42">
        <v>144.57355000000001</v>
      </c>
      <c r="F21" s="41">
        <v>0.17884</v>
      </c>
      <c r="G21" s="42">
        <v>9.1520000000000004E-2</v>
      </c>
      <c r="H21" s="41">
        <v>0.17135</v>
      </c>
      <c r="I21" s="42">
        <v>9.1520000000000004E-2</v>
      </c>
      <c r="J21" s="42">
        <v>13.4842</v>
      </c>
      <c r="K21" s="41">
        <v>0.12709999999999999</v>
      </c>
      <c r="L21" s="42">
        <v>0.85148999999999997</v>
      </c>
      <c r="M21" s="43">
        <v>0.1283</v>
      </c>
      <c r="N21" s="44">
        <v>0.12590000000000001</v>
      </c>
      <c r="O21" s="43">
        <v>0.16839999999999999</v>
      </c>
      <c r="P21" s="44">
        <v>0.1666</v>
      </c>
    </row>
    <row r="22" spans="1:16" x14ac:dyDescent="0.25">
      <c r="A22" s="39">
        <v>42571</v>
      </c>
      <c r="B22" s="40">
        <v>0.16829</v>
      </c>
      <c r="C22" s="40">
        <v>0.22427</v>
      </c>
      <c r="D22" s="41">
        <v>0.11473999999999999</v>
      </c>
      <c r="E22" s="42">
        <v>144.27162000000001</v>
      </c>
      <c r="F22" s="41">
        <v>0.17923</v>
      </c>
      <c r="G22" s="42">
        <v>9.1209999999999999E-2</v>
      </c>
      <c r="H22" s="41">
        <v>0.17115</v>
      </c>
      <c r="I22" s="42">
        <v>9.6170000000000005E-2</v>
      </c>
      <c r="J22" s="42">
        <v>13.44049</v>
      </c>
      <c r="K22" s="41">
        <v>0.12659999999999999</v>
      </c>
      <c r="L22" s="42">
        <v>0.84753999999999996</v>
      </c>
      <c r="M22" s="43">
        <v>0.1278</v>
      </c>
      <c r="N22" s="44">
        <v>0.12540000000000001</v>
      </c>
      <c r="O22" s="43">
        <v>0.16919000000000001</v>
      </c>
      <c r="P22" s="44">
        <v>0.16739000000000001</v>
      </c>
    </row>
    <row r="23" spans="1:16" x14ac:dyDescent="0.25">
      <c r="A23" s="39">
        <v>42572</v>
      </c>
      <c r="B23" s="40">
        <v>0.16880000000000001</v>
      </c>
      <c r="C23" s="40">
        <v>0.22461999999999999</v>
      </c>
      <c r="D23" s="41">
        <v>0.11484</v>
      </c>
      <c r="E23" s="42">
        <v>144.23598999999999</v>
      </c>
      <c r="F23" s="41">
        <v>0.17949999999999999</v>
      </c>
      <c r="G23" s="42">
        <v>9.1230000000000006E-2</v>
      </c>
      <c r="H23" s="41">
        <v>0.17150000000000001</v>
      </c>
      <c r="I23" s="42">
        <v>9.6100000000000005E-2</v>
      </c>
      <c r="J23" s="42">
        <v>13.462070000000001</v>
      </c>
      <c r="K23" s="41">
        <v>0.12640000000000001</v>
      </c>
      <c r="L23" s="42">
        <v>0.84440000000000004</v>
      </c>
      <c r="M23" s="43">
        <v>0.12759999999999999</v>
      </c>
      <c r="N23" s="44">
        <v>0.12520000000000001</v>
      </c>
      <c r="O23" s="43">
        <v>0.16969000000000001</v>
      </c>
      <c r="P23" s="44">
        <v>0.16789000000000001</v>
      </c>
    </row>
    <row r="24" spans="1:16" ht="15.75" thickBot="1" x14ac:dyDescent="0.3">
      <c r="A24" s="45">
        <v>42573</v>
      </c>
      <c r="B24" s="46">
        <v>0.16861000000000001</v>
      </c>
      <c r="C24" s="46">
        <v>0.22420999999999999</v>
      </c>
      <c r="D24" s="47">
        <v>0.11472</v>
      </c>
      <c r="E24" s="48">
        <v>144.0249</v>
      </c>
      <c r="F24" s="47">
        <v>0.18065999999999999</v>
      </c>
      <c r="G24" s="48">
        <v>9.1189999999999993E-2</v>
      </c>
      <c r="H24" s="47">
        <v>0.17136000000000001</v>
      </c>
      <c r="I24" s="48">
        <v>9.5579999999999998E-2</v>
      </c>
      <c r="J24" s="48">
        <v>13.395239999999999</v>
      </c>
      <c r="K24" s="47">
        <v>0.12640000000000001</v>
      </c>
      <c r="L24" s="48">
        <v>0.84397</v>
      </c>
      <c r="M24" s="23">
        <v>0.12759999999999999</v>
      </c>
      <c r="N24" s="24">
        <v>0.12520000000000001</v>
      </c>
      <c r="O24" s="23">
        <v>0.16950999999999999</v>
      </c>
      <c r="P24" s="24">
        <v>0.16771</v>
      </c>
    </row>
    <row r="25" spans="1:16" ht="15.75" thickTop="1" x14ac:dyDescent="0.25">
      <c r="A25" s="28" t="s">
        <v>18</v>
      </c>
      <c r="B25" s="29">
        <f>SUM(B20:B24)</f>
        <v>0.8408000000000001</v>
      </c>
      <c r="C25" s="29">
        <f>SUM(C20:C24)</f>
        <v>1.1223700000000001</v>
      </c>
      <c r="D25" s="31">
        <f t="shared" ref="D25:P25" si="7">SUM(D20:D24)</f>
        <v>0.57400000000000007</v>
      </c>
      <c r="E25" s="31">
        <f t="shared" si="7"/>
        <v>721.20934</v>
      </c>
      <c r="F25" s="31">
        <f t="shared" si="7"/>
        <v>0.89644999999999997</v>
      </c>
      <c r="G25" s="31">
        <f t="shared" si="7"/>
        <v>0.45633000000000001</v>
      </c>
      <c r="H25" s="31">
        <f t="shared" si="7"/>
        <v>0.86358000000000001</v>
      </c>
      <c r="I25" s="31">
        <f t="shared" si="7"/>
        <v>0.47055000000000002</v>
      </c>
      <c r="J25" s="31">
        <f t="shared" si="7"/>
        <v>67.188829999999996</v>
      </c>
      <c r="K25" s="49">
        <f t="shared" si="7"/>
        <v>0.63359999999999994</v>
      </c>
      <c r="L25" s="49">
        <f t="shared" si="7"/>
        <v>4.2372899999999998</v>
      </c>
      <c r="M25" s="32">
        <f t="shared" si="7"/>
        <v>0.63959999999999995</v>
      </c>
      <c r="N25" s="33">
        <f t="shared" si="7"/>
        <v>0.62760000000000005</v>
      </c>
      <c r="O25" s="33">
        <f t="shared" si="7"/>
        <v>0.84528999999999987</v>
      </c>
      <c r="P25" s="33">
        <f t="shared" si="7"/>
        <v>0.83628999999999998</v>
      </c>
    </row>
    <row r="26" spans="1:16" ht="15.75" thickBot="1" x14ac:dyDescent="0.3">
      <c r="A26" s="34" t="s">
        <v>19</v>
      </c>
      <c r="B26" s="35">
        <f>B25/5</f>
        <v>0.16816000000000003</v>
      </c>
      <c r="C26" s="35">
        <f>C25/5</f>
        <v>0.22447400000000001</v>
      </c>
      <c r="D26" s="36">
        <f t="shared" ref="D26:L26" si="8">D25/5</f>
        <v>0.11480000000000001</v>
      </c>
      <c r="E26" s="36">
        <f t="shared" si="8"/>
        <v>144.24186800000001</v>
      </c>
      <c r="F26" s="36">
        <f t="shared" si="8"/>
        <v>0.17929</v>
      </c>
      <c r="G26" s="36">
        <f t="shared" si="8"/>
        <v>9.1266E-2</v>
      </c>
      <c r="H26" s="36">
        <f t="shared" si="8"/>
        <v>0.17271600000000001</v>
      </c>
      <c r="I26" s="36">
        <f t="shared" si="8"/>
        <v>9.4109999999999999E-2</v>
      </c>
      <c r="J26" s="36">
        <f t="shared" si="8"/>
        <v>13.437766</v>
      </c>
      <c r="K26" s="37">
        <f t="shared" si="8"/>
        <v>0.12672</v>
      </c>
      <c r="L26" s="37">
        <f t="shared" si="8"/>
        <v>0.84745799999999993</v>
      </c>
      <c r="M26" s="38">
        <f>M25/5</f>
        <v>0.12791999999999998</v>
      </c>
      <c r="N26" s="50">
        <f>N25/5</f>
        <v>0.12552000000000002</v>
      </c>
      <c r="O26" s="50">
        <f t="shared" ref="O26:P26" si="9">O25/5</f>
        <v>0.16905799999999999</v>
      </c>
      <c r="P26" s="50">
        <f t="shared" si="9"/>
        <v>0.16725799999999999</v>
      </c>
    </row>
    <row r="27" spans="1:16" ht="15.75" thickTop="1" x14ac:dyDescent="0.25">
      <c r="A27" s="39">
        <v>42576</v>
      </c>
      <c r="B27" s="40">
        <v>0.16919999999999999</v>
      </c>
      <c r="C27" s="40">
        <v>0.22481999999999999</v>
      </c>
      <c r="D27" s="41">
        <v>0.11495</v>
      </c>
      <c r="E27" s="42">
        <v>143.33891</v>
      </c>
      <c r="F27" s="41">
        <v>0.18035999999999999</v>
      </c>
      <c r="G27" s="42">
        <v>9.1090000000000004E-2</v>
      </c>
      <c r="H27" s="41">
        <v>0.17146</v>
      </c>
      <c r="I27" s="42">
        <v>9.6180000000000002E-2</v>
      </c>
      <c r="J27" s="42">
        <v>13.4056</v>
      </c>
      <c r="K27" s="41">
        <v>0.12620000000000001</v>
      </c>
      <c r="L27" s="42">
        <v>0.84248999999999996</v>
      </c>
      <c r="M27" s="43">
        <v>0.12740000000000001</v>
      </c>
      <c r="N27" s="44">
        <v>0.125</v>
      </c>
      <c r="O27" s="43">
        <v>0.1701</v>
      </c>
      <c r="P27" s="44">
        <v>0.16830000000000001</v>
      </c>
    </row>
    <row r="28" spans="1:16" x14ac:dyDescent="0.25">
      <c r="A28" s="39">
        <v>42577</v>
      </c>
      <c r="B28" s="40">
        <v>0.16894000000000001</v>
      </c>
      <c r="C28" s="40">
        <v>0.22491</v>
      </c>
      <c r="D28" s="41">
        <v>0.11498999999999999</v>
      </c>
      <c r="E28" s="42">
        <v>143.59587999999999</v>
      </c>
      <c r="F28" s="41">
        <v>0.18062</v>
      </c>
      <c r="G28" s="42">
        <v>9.1160000000000005E-2</v>
      </c>
      <c r="H28" s="41">
        <v>0.17180000000000001</v>
      </c>
      <c r="I28" s="42">
        <v>9.6129999999999993E-2</v>
      </c>
      <c r="J28" s="42">
        <v>13.401490000000001</v>
      </c>
      <c r="K28" s="41">
        <v>0.12620000000000001</v>
      </c>
      <c r="L28" s="42">
        <v>0.84297999999999995</v>
      </c>
      <c r="M28" s="43">
        <v>0.12740000000000001</v>
      </c>
      <c r="N28" s="44">
        <v>0.125</v>
      </c>
      <c r="O28" s="43">
        <v>0.17269999999999999</v>
      </c>
      <c r="P28" s="44">
        <v>0.1709</v>
      </c>
    </row>
    <row r="29" spans="1:16" x14ac:dyDescent="0.25">
      <c r="A29" s="39">
        <v>42578</v>
      </c>
      <c r="B29" s="40">
        <v>0.16828000000000001</v>
      </c>
      <c r="C29" s="40">
        <v>0.22486</v>
      </c>
      <c r="D29" s="41">
        <v>0.11497</v>
      </c>
      <c r="E29" s="42">
        <v>143.84970000000001</v>
      </c>
      <c r="F29" s="41">
        <v>0.17899999999999999</v>
      </c>
      <c r="G29" s="42">
        <v>9.1069999999999998E-2</v>
      </c>
      <c r="H29" s="41">
        <v>0.17161000000000001</v>
      </c>
      <c r="I29" s="42">
        <v>9.6210000000000004E-2</v>
      </c>
      <c r="J29" s="42">
        <v>13.22045</v>
      </c>
      <c r="K29" s="41">
        <v>0.1263</v>
      </c>
      <c r="L29" s="42">
        <v>0.84275</v>
      </c>
      <c r="M29" s="43">
        <v>0.1275</v>
      </c>
      <c r="N29" s="44">
        <v>0.12509999999999999</v>
      </c>
      <c r="O29" s="43">
        <v>0.16918</v>
      </c>
      <c r="P29" s="44">
        <v>0.16738</v>
      </c>
    </row>
    <row r="30" spans="1:16" x14ac:dyDescent="0.25">
      <c r="A30" s="39">
        <v>42579</v>
      </c>
      <c r="B30" s="40">
        <v>0.16872000000000001</v>
      </c>
      <c r="C30" s="40">
        <v>0.22366</v>
      </c>
      <c r="D30" s="41">
        <v>0.11434999999999999</v>
      </c>
      <c r="E30" s="42">
        <v>143.33929000000001</v>
      </c>
      <c r="F30" s="41">
        <v>0.17852000000000001</v>
      </c>
      <c r="G30" s="42">
        <v>9.1179999999999997E-2</v>
      </c>
      <c r="H30" s="41">
        <v>0.17101</v>
      </c>
      <c r="I30" s="42">
        <v>9.5699999999999993E-2</v>
      </c>
      <c r="J30" s="42">
        <v>13.61</v>
      </c>
      <c r="K30" s="41">
        <v>0.1263</v>
      </c>
      <c r="L30" s="42">
        <v>0.84243999999999997</v>
      </c>
      <c r="M30" s="43">
        <v>0.1275</v>
      </c>
      <c r="N30" s="44">
        <v>0.12509999999999999</v>
      </c>
      <c r="O30" s="43">
        <v>0.16961999999999999</v>
      </c>
      <c r="P30" s="44">
        <v>0.16782</v>
      </c>
    </row>
    <row r="31" spans="1:16" ht="15.75" thickBot="1" x14ac:dyDescent="0.3">
      <c r="A31" s="45">
        <v>42580</v>
      </c>
      <c r="B31" s="46">
        <v>0.16829</v>
      </c>
      <c r="C31" s="46">
        <v>0.22298000000000001</v>
      </c>
      <c r="D31" s="47">
        <v>0.114</v>
      </c>
      <c r="E31" s="48">
        <v>142.35162</v>
      </c>
      <c r="F31" s="47">
        <v>0.17857000000000001</v>
      </c>
      <c r="G31" s="48">
        <v>9.0840000000000004E-2</v>
      </c>
      <c r="H31" s="47">
        <v>0.17099</v>
      </c>
      <c r="I31" s="48">
        <v>9.6019999999999994E-2</v>
      </c>
      <c r="J31" s="48">
        <v>13.28139</v>
      </c>
      <c r="K31" s="47">
        <v>0.1263</v>
      </c>
      <c r="L31" s="48">
        <v>0.84074000000000004</v>
      </c>
      <c r="M31" s="23">
        <v>0.1275</v>
      </c>
      <c r="N31" s="24">
        <v>0.12509999999999999</v>
      </c>
      <c r="O31" s="23">
        <v>0.16919000000000001</v>
      </c>
      <c r="P31" s="24">
        <v>0.16739000000000001</v>
      </c>
    </row>
    <row r="32" spans="1:16" ht="15.75" thickTop="1" x14ac:dyDescent="0.25">
      <c r="A32" s="28" t="s">
        <v>18</v>
      </c>
      <c r="B32" s="29">
        <f t="shared" ref="B32:P32" si="10">SUM(B27:B31)</f>
        <v>0.8434299999999999</v>
      </c>
      <c r="C32" s="29">
        <f t="shared" si="10"/>
        <v>1.1212299999999999</v>
      </c>
      <c r="D32" s="30">
        <f t="shared" si="10"/>
        <v>0.57325999999999999</v>
      </c>
      <c r="E32" s="31">
        <f t="shared" si="10"/>
        <v>716.47540000000004</v>
      </c>
      <c r="F32" s="30">
        <f t="shared" si="10"/>
        <v>0.89706999999999992</v>
      </c>
      <c r="G32" s="31">
        <f t="shared" si="10"/>
        <v>0.45533999999999997</v>
      </c>
      <c r="H32" s="30">
        <f t="shared" si="10"/>
        <v>0.85687000000000002</v>
      </c>
      <c r="I32" s="31">
        <f t="shared" si="10"/>
        <v>0.48024</v>
      </c>
      <c r="J32" s="31">
        <f t="shared" si="10"/>
        <v>66.918930000000003</v>
      </c>
      <c r="K32" s="30">
        <f t="shared" si="10"/>
        <v>0.63129999999999997</v>
      </c>
      <c r="L32" s="49">
        <f t="shared" si="10"/>
        <v>4.2114000000000003</v>
      </c>
      <c r="M32" s="32">
        <f t="shared" si="10"/>
        <v>0.63729999999999998</v>
      </c>
      <c r="N32" s="33">
        <f t="shared" si="10"/>
        <v>0.62529999999999997</v>
      </c>
      <c r="O32" s="33">
        <f t="shared" si="10"/>
        <v>0.85078999999999994</v>
      </c>
      <c r="P32" s="33">
        <f t="shared" si="10"/>
        <v>0.84179000000000004</v>
      </c>
    </row>
    <row r="33" spans="1:16" ht="15.75" thickBot="1" x14ac:dyDescent="0.3">
      <c r="A33" s="34" t="s">
        <v>19</v>
      </c>
      <c r="B33" s="35">
        <f>B32/5</f>
        <v>0.16868599999999997</v>
      </c>
      <c r="C33" s="35">
        <f>C32/5</f>
        <v>0.224246</v>
      </c>
      <c r="D33" s="36">
        <f t="shared" ref="D33:K33" si="11">D32/5</f>
        <v>0.114652</v>
      </c>
      <c r="E33" s="36">
        <f t="shared" si="11"/>
        <v>143.29508000000001</v>
      </c>
      <c r="F33" s="36">
        <f t="shared" si="11"/>
        <v>0.17941399999999999</v>
      </c>
      <c r="G33" s="36">
        <f t="shared" si="11"/>
        <v>9.1067999999999996E-2</v>
      </c>
      <c r="H33" s="36">
        <f t="shared" si="11"/>
        <v>0.171374</v>
      </c>
      <c r="I33" s="36">
        <f t="shared" si="11"/>
        <v>9.6047999999999994E-2</v>
      </c>
      <c r="J33" s="36">
        <f t="shared" si="11"/>
        <v>13.383786000000001</v>
      </c>
      <c r="K33" s="37">
        <f t="shared" si="11"/>
        <v>0.12625999999999998</v>
      </c>
      <c r="L33" s="36">
        <f>L32/5</f>
        <v>0.84228000000000003</v>
      </c>
      <c r="M33" s="38">
        <f>M32/5</f>
        <v>0.12745999999999999</v>
      </c>
      <c r="N33" s="50">
        <f>N32/5</f>
        <v>0.12506</v>
      </c>
      <c r="O33" s="50">
        <f t="shared" ref="O33:P33" si="12">O32/5</f>
        <v>0.17015799999999998</v>
      </c>
      <c r="P33" s="50">
        <f t="shared" si="12"/>
        <v>0.16835800000000001</v>
      </c>
    </row>
    <row r="34" spans="1:16" ht="15.75" thickTop="1" x14ac:dyDescent="0.25">
      <c r="A34" s="39"/>
      <c r="B34" s="40"/>
      <c r="C34" s="40"/>
      <c r="D34" s="41"/>
      <c r="E34" s="42"/>
      <c r="F34" s="41"/>
      <c r="G34" s="42"/>
      <c r="H34" s="41"/>
      <c r="I34" s="42"/>
      <c r="J34" s="42"/>
      <c r="K34" s="41"/>
      <c r="L34" s="42"/>
      <c r="M34" s="43"/>
      <c r="N34" s="44"/>
      <c r="O34" s="43"/>
      <c r="P34" s="44"/>
    </row>
    <row r="35" spans="1:16" x14ac:dyDescent="0.25">
      <c r="A35" s="39"/>
      <c r="B35" s="40"/>
      <c r="C35" s="40"/>
      <c r="D35" s="41"/>
      <c r="E35" s="42"/>
      <c r="F35" s="41"/>
      <c r="G35" s="42"/>
      <c r="H35" s="41"/>
      <c r="I35" s="42"/>
      <c r="J35" s="42"/>
      <c r="K35" s="41"/>
      <c r="L35" s="42"/>
      <c r="M35" s="43"/>
      <c r="N35" s="44"/>
      <c r="O35" s="43"/>
      <c r="P35" s="44"/>
    </row>
    <row r="36" spans="1:16" x14ac:dyDescent="0.25">
      <c r="A36" s="39"/>
      <c r="B36" s="40"/>
      <c r="C36" s="40"/>
      <c r="D36" s="41"/>
      <c r="E36" s="42"/>
      <c r="F36" s="41"/>
      <c r="G36" s="42"/>
      <c r="H36" s="41"/>
      <c r="I36" s="42"/>
      <c r="J36" s="42"/>
      <c r="K36" s="41"/>
      <c r="L36" s="42"/>
      <c r="M36" s="43"/>
      <c r="N36" s="44"/>
      <c r="O36" s="43"/>
      <c r="P36" s="44"/>
    </row>
    <row r="37" spans="1:16" x14ac:dyDescent="0.25">
      <c r="A37" s="39"/>
      <c r="B37" s="40"/>
      <c r="C37" s="40"/>
      <c r="D37" s="41"/>
      <c r="E37" s="42"/>
      <c r="F37" s="41"/>
      <c r="G37" s="42"/>
      <c r="H37" s="41"/>
      <c r="I37" s="42"/>
      <c r="J37" s="42"/>
      <c r="K37" s="41"/>
      <c r="L37" s="42"/>
      <c r="M37" s="43"/>
      <c r="N37" s="44"/>
      <c r="O37" s="43"/>
      <c r="P37" s="44"/>
    </row>
    <row r="38" spans="1:16" ht="15.75" thickBot="1" x14ac:dyDescent="0.3">
      <c r="A38" s="45"/>
      <c r="B38" s="46"/>
      <c r="C38" s="46"/>
      <c r="D38" s="47"/>
      <c r="E38" s="48"/>
      <c r="F38" s="47"/>
      <c r="G38" s="48"/>
      <c r="H38" s="47"/>
      <c r="I38" s="48"/>
      <c r="J38" s="48"/>
      <c r="K38" s="47"/>
      <c r="L38" s="48"/>
      <c r="M38" s="23"/>
      <c r="N38" s="24"/>
      <c r="O38" s="23"/>
      <c r="P38" s="24"/>
    </row>
    <row r="39" spans="1:16" ht="15.75" thickTop="1" x14ac:dyDescent="0.25">
      <c r="A39" s="28" t="s">
        <v>18</v>
      </c>
      <c r="B39" s="29">
        <f t="shared" ref="B39:P39" si="13">SUM(B34:B38)</f>
        <v>0</v>
      </c>
      <c r="C39" s="29">
        <f t="shared" si="13"/>
        <v>0</v>
      </c>
      <c r="D39" s="30">
        <f t="shared" si="13"/>
        <v>0</v>
      </c>
      <c r="E39" s="31">
        <f t="shared" si="13"/>
        <v>0</v>
      </c>
      <c r="F39" s="30">
        <f t="shared" si="13"/>
        <v>0</v>
      </c>
      <c r="G39" s="31">
        <f t="shared" si="13"/>
        <v>0</v>
      </c>
      <c r="H39" s="30">
        <f t="shared" si="13"/>
        <v>0</v>
      </c>
      <c r="I39" s="31">
        <f t="shared" si="13"/>
        <v>0</v>
      </c>
      <c r="J39" s="31">
        <f t="shared" si="13"/>
        <v>0</v>
      </c>
      <c r="K39" s="30">
        <f t="shared" si="13"/>
        <v>0</v>
      </c>
      <c r="L39" s="31"/>
      <c r="M39" s="32">
        <f t="shared" si="13"/>
        <v>0</v>
      </c>
      <c r="N39" s="33">
        <f t="shared" si="13"/>
        <v>0</v>
      </c>
      <c r="O39" s="33">
        <f t="shared" si="13"/>
        <v>0</v>
      </c>
      <c r="P39" s="33">
        <f t="shared" si="13"/>
        <v>0</v>
      </c>
    </row>
    <row r="40" spans="1:16" ht="15.75" thickBot="1" x14ac:dyDescent="0.3">
      <c r="A40" s="34" t="s">
        <v>19</v>
      </c>
      <c r="B40" s="35">
        <f>B39/5</f>
        <v>0</v>
      </c>
      <c r="C40" s="35">
        <f>C39/5</f>
        <v>0</v>
      </c>
      <c r="D40" s="36">
        <f t="shared" ref="D40:K40" si="14">D39/5</f>
        <v>0</v>
      </c>
      <c r="E40" s="36">
        <f t="shared" si="14"/>
        <v>0</v>
      </c>
      <c r="F40" s="36">
        <f t="shared" si="14"/>
        <v>0</v>
      </c>
      <c r="G40" s="36">
        <f t="shared" si="14"/>
        <v>0</v>
      </c>
      <c r="H40" s="36">
        <f t="shared" si="14"/>
        <v>0</v>
      </c>
      <c r="I40" s="36">
        <f t="shared" si="14"/>
        <v>0</v>
      </c>
      <c r="J40" s="36">
        <f t="shared" si="14"/>
        <v>0</v>
      </c>
      <c r="K40" s="37">
        <f t="shared" si="14"/>
        <v>0</v>
      </c>
      <c r="L40" s="36"/>
      <c r="M40" s="38">
        <f>M39/5</f>
        <v>0</v>
      </c>
      <c r="N40" s="38">
        <f t="shared" ref="N40:O40" si="15">N39/5</f>
        <v>0</v>
      </c>
      <c r="O40" s="38">
        <f t="shared" si="15"/>
        <v>0</v>
      </c>
      <c r="P40" s="38">
        <f>P39/5</f>
        <v>0</v>
      </c>
    </row>
    <row r="41" spans="1:16" ht="15.75" thickTop="1" x14ac:dyDescent="0.25">
      <c r="A41" s="51"/>
      <c r="B41" s="40"/>
      <c r="C41" s="40"/>
      <c r="D41" s="41"/>
      <c r="E41" s="42"/>
      <c r="F41" s="41"/>
      <c r="G41" s="42"/>
      <c r="H41" s="41"/>
      <c r="I41" s="42"/>
      <c r="J41" s="42"/>
      <c r="K41" s="41"/>
      <c r="L41" s="42"/>
      <c r="M41" s="43"/>
      <c r="N41" s="44"/>
      <c r="O41" s="43"/>
      <c r="P41" s="44"/>
    </row>
    <row r="42" spans="1:16" x14ac:dyDescent="0.25">
      <c r="A42" s="51"/>
      <c r="B42" s="40"/>
      <c r="C42" s="52"/>
      <c r="D42" s="53"/>
      <c r="E42" s="54" t="s">
        <v>20</v>
      </c>
      <c r="F42" s="41"/>
      <c r="G42" s="42"/>
      <c r="H42" s="41"/>
      <c r="I42" s="42"/>
      <c r="J42" s="42"/>
      <c r="K42" s="41"/>
      <c r="L42" s="42"/>
      <c r="M42" s="43"/>
      <c r="N42" s="44"/>
      <c r="O42" s="43"/>
      <c r="P42" s="44"/>
    </row>
    <row r="43" spans="1:16" ht="15.75" thickBot="1" x14ac:dyDescent="0.3">
      <c r="A43" s="55"/>
      <c r="B43" s="56"/>
      <c r="C43" s="56"/>
      <c r="D43" s="57"/>
      <c r="E43" s="58"/>
      <c r="F43" s="57"/>
      <c r="G43" s="58"/>
      <c r="H43" s="57"/>
      <c r="I43" s="58"/>
      <c r="J43" s="58"/>
      <c r="K43" s="57"/>
      <c r="L43" s="58"/>
      <c r="M43" s="59"/>
      <c r="N43" s="60"/>
      <c r="O43" s="59"/>
      <c r="P43" s="60"/>
    </row>
    <row r="44" spans="1:16" x14ac:dyDescent="0.25">
      <c r="A44" s="61" t="s">
        <v>21</v>
      </c>
      <c r="B44" s="62">
        <f>SUM(B6:B10,B13:B17,B20:B24,B27:B31)</f>
        <v>3.3687</v>
      </c>
      <c r="C44" s="62">
        <f>SUM(C6:C10,C13:C17,C20:C24,C27:C31)</f>
        <v>4.4810799999999995</v>
      </c>
      <c r="D44" s="62">
        <f t="shared" ref="D44:L44" si="16">SUM(D6:D10,D13:D17,D20:D24,D27:D31)</f>
        <v>2.2910899999999996</v>
      </c>
      <c r="E44" s="62">
        <f t="shared" si="16"/>
        <v>2896.6053399999996</v>
      </c>
      <c r="F44" s="62">
        <f t="shared" si="16"/>
        <v>3.5516989999999997</v>
      </c>
      <c r="G44" s="62">
        <f t="shared" si="16"/>
        <v>1.8206829999999996</v>
      </c>
      <c r="H44" s="62">
        <f t="shared" si="16"/>
        <v>3.4296000000000002</v>
      </c>
      <c r="I44" s="62">
        <f t="shared" si="16"/>
        <v>1.9115800000000001</v>
      </c>
      <c r="J44" s="62">
        <f t="shared" si="16"/>
        <v>264.57619999999997</v>
      </c>
      <c r="K44" s="62">
        <f t="shared" si="16"/>
        <v>2.5338000000000003</v>
      </c>
      <c r="L44" s="62">
        <f t="shared" si="16"/>
        <v>16.919690000000003</v>
      </c>
      <c r="M44" s="32">
        <f>SUM(M10:M10,M13:M17,M20:M24,M27:M31,M34:M38)</f>
        <v>2.0469999999999997</v>
      </c>
      <c r="N44" s="32">
        <f>SUM(N10:N10,N13:N17,N20:N24,N27:N31,N34:N38)</f>
        <v>2.0085999999999995</v>
      </c>
      <c r="O44" s="32">
        <f>SUM(O10:O10,O13:O17,O20:O24,O27:O31,O34:O38)</f>
        <v>2.7088699999999997</v>
      </c>
      <c r="P44" s="32">
        <f>SUM(P10:P10,P13:P17,P20:P24,P27:P31,P34:P38)</f>
        <v>2.6800700000000002</v>
      </c>
    </row>
    <row r="45" spans="1:16" x14ac:dyDescent="0.25">
      <c r="A45" s="61" t="s">
        <v>22</v>
      </c>
      <c r="B45" s="62">
        <f>B44/20</f>
        <v>0.168435</v>
      </c>
      <c r="C45" s="62">
        <f>C44/20</f>
        <v>0.22405399999999998</v>
      </c>
      <c r="D45" s="62">
        <f t="shared" ref="D45:L45" si="17">D44/20</f>
        <v>0.11455449999999998</v>
      </c>
      <c r="E45" s="62">
        <f t="shared" si="17"/>
        <v>144.83026699999999</v>
      </c>
      <c r="F45" s="62">
        <f t="shared" si="17"/>
        <v>0.17758494999999999</v>
      </c>
      <c r="G45" s="62">
        <f t="shared" si="17"/>
        <v>9.103414999999998E-2</v>
      </c>
      <c r="H45" s="62">
        <f t="shared" si="17"/>
        <v>0.17148000000000002</v>
      </c>
      <c r="I45" s="62">
        <f t="shared" si="17"/>
        <v>9.5578999999999997E-2</v>
      </c>
      <c r="J45" s="62">
        <f t="shared" si="17"/>
        <v>13.228809999999999</v>
      </c>
      <c r="K45" s="62">
        <f t="shared" si="17"/>
        <v>0.12669000000000002</v>
      </c>
      <c r="L45" s="62">
        <f t="shared" si="17"/>
        <v>0.84598450000000014</v>
      </c>
      <c r="M45" s="32">
        <f>M44/21</f>
        <v>9.7476190476190466E-2</v>
      </c>
      <c r="N45" s="32">
        <f>N44/21</f>
        <v>9.5647619047619023E-2</v>
      </c>
      <c r="O45" s="32">
        <f>O44/21</f>
        <v>0.12899380952380951</v>
      </c>
      <c r="P45" s="32">
        <f>P44/21</f>
        <v>0.12762238095238096</v>
      </c>
    </row>
    <row r="46" spans="1:16" x14ac:dyDescent="0.25">
      <c r="A46" s="61" t="s">
        <v>23</v>
      </c>
      <c r="B46" s="62">
        <f>1/B45</f>
        <v>5.9370083414967194</v>
      </c>
      <c r="C46" s="62">
        <f>1/C45</f>
        <v>4.4632097619323918</v>
      </c>
      <c r="D46" s="63">
        <f>1/D45</f>
        <v>8.7294693792037865</v>
      </c>
      <c r="E46" s="63">
        <f>1000/E45</f>
        <v>6.9046340983407841</v>
      </c>
      <c r="F46" s="63">
        <f t="shared" ref="F46:J46" si="18">1/F45</f>
        <v>5.6311078162873605</v>
      </c>
      <c r="G46" s="63">
        <f t="shared" si="18"/>
        <v>10.984888637945213</v>
      </c>
      <c r="H46" s="63">
        <f t="shared" si="18"/>
        <v>5.8315838581758799</v>
      </c>
      <c r="I46" s="63">
        <f t="shared" si="18"/>
        <v>10.462549304763598</v>
      </c>
      <c r="J46" s="63">
        <f t="shared" si="18"/>
        <v>7.5592589204924704E-2</v>
      </c>
      <c r="K46" s="64">
        <f>100/K45</f>
        <v>789.32828163233069</v>
      </c>
      <c r="L46" s="64">
        <f>100/L45</f>
        <v>118.20547539582579</v>
      </c>
      <c r="M46" s="32">
        <f>1/M45</f>
        <v>10.258915486077187</v>
      </c>
      <c r="N46" s="32">
        <f t="shared" ref="N46:P46" si="19">1/N45</f>
        <v>10.455043313750874</v>
      </c>
      <c r="O46" s="32">
        <f t="shared" si="19"/>
        <v>7.7523100038023243</v>
      </c>
      <c r="P46" s="32">
        <f t="shared" si="19"/>
        <v>7.8356162339043376</v>
      </c>
    </row>
    <row r="47" spans="1:16" ht="15.75" thickBot="1" x14ac:dyDescent="0.3">
      <c r="A47" s="55"/>
      <c r="B47" s="65"/>
      <c r="C47" s="65"/>
      <c r="D47" s="66"/>
      <c r="E47" s="67"/>
      <c r="F47" s="66"/>
      <c r="G47" s="67"/>
      <c r="H47" s="66"/>
      <c r="I47" s="67"/>
      <c r="J47" s="67"/>
      <c r="K47" s="66"/>
      <c r="L47" s="67"/>
      <c r="M47" s="68"/>
      <c r="N47" s="69"/>
      <c r="O47" s="68"/>
      <c r="P47" s="6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10" workbookViewId="0">
      <selection activeCell="B45" sqref="B45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2" width="10.85546875" customWidth="1"/>
    <col min="13" max="13" width="10.42578125" customWidth="1"/>
    <col min="14" max="14" width="10.28515625" customWidth="1"/>
    <col min="15" max="16" width="10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4" thickBot="1" x14ac:dyDescent="0.4">
      <c r="A2" s="1"/>
      <c r="B2" s="1"/>
      <c r="C2" s="73" t="s">
        <v>32</v>
      </c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</row>
    <row r="3" spans="1:16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1" t="s">
        <v>0</v>
      </c>
      <c r="N3" s="12"/>
      <c r="O3" s="12"/>
      <c r="P3" s="13"/>
    </row>
    <row r="4" spans="1:16" ht="15.75" thickBot="1" x14ac:dyDescent="0.3">
      <c r="A4" s="19"/>
      <c r="B4" s="4"/>
      <c r="C4" s="5"/>
      <c r="D4" s="6"/>
      <c r="E4" s="4"/>
      <c r="F4" s="6"/>
      <c r="G4" s="4"/>
      <c r="H4" s="6"/>
      <c r="I4" s="4"/>
      <c r="J4" s="4"/>
      <c r="K4" s="6"/>
      <c r="L4" s="4"/>
      <c r="M4" s="14" t="s">
        <v>1</v>
      </c>
      <c r="N4" s="15"/>
      <c r="O4" s="14" t="s">
        <v>2</v>
      </c>
      <c r="P4" s="16"/>
    </row>
    <row r="5" spans="1:16" ht="15.75" thickBot="1" x14ac:dyDescent="0.3">
      <c r="A5" s="7" t="s">
        <v>3</v>
      </c>
      <c r="B5" s="8" t="s">
        <v>4</v>
      </c>
      <c r="C5" s="9" t="s">
        <v>5</v>
      </c>
      <c r="D5" s="10" t="s">
        <v>6</v>
      </c>
      <c r="E5" s="8" t="s">
        <v>7</v>
      </c>
      <c r="F5" s="10" t="s">
        <v>8</v>
      </c>
      <c r="G5" s="8" t="s">
        <v>9</v>
      </c>
      <c r="H5" s="10" t="s">
        <v>10</v>
      </c>
      <c r="I5" s="8" t="s">
        <v>11</v>
      </c>
      <c r="J5" s="8" t="s">
        <v>13</v>
      </c>
      <c r="K5" s="10" t="s">
        <v>12</v>
      </c>
      <c r="L5" s="8" t="s">
        <v>24</v>
      </c>
      <c r="M5" s="17" t="s">
        <v>14</v>
      </c>
      <c r="N5" s="18" t="s">
        <v>15</v>
      </c>
      <c r="O5" s="17" t="s">
        <v>16</v>
      </c>
      <c r="P5" s="18" t="s">
        <v>17</v>
      </c>
    </row>
    <row r="6" spans="1:16" x14ac:dyDescent="0.25">
      <c r="A6" s="25">
        <v>42583</v>
      </c>
      <c r="B6" s="70">
        <v>0.1676</v>
      </c>
      <c r="C6" s="70">
        <v>0.22283</v>
      </c>
      <c r="D6" s="71">
        <v>0.11393</v>
      </c>
      <c r="E6" s="72">
        <v>142.5771</v>
      </c>
      <c r="F6" s="71">
        <v>0.17669000000000001</v>
      </c>
      <c r="G6" s="72">
        <v>9.1359999999999997E-2</v>
      </c>
      <c r="H6" s="71">
        <v>0.17077000000000001</v>
      </c>
      <c r="I6" s="72">
        <v>9.6129999999999993E-2</v>
      </c>
      <c r="J6" s="72">
        <v>13.01993</v>
      </c>
      <c r="K6" s="71">
        <v>0.1273</v>
      </c>
      <c r="L6" s="72">
        <v>0.84548999999999996</v>
      </c>
      <c r="M6" s="43">
        <v>0.1285</v>
      </c>
      <c r="N6" s="44">
        <v>0.12609999999999999</v>
      </c>
      <c r="O6" s="43">
        <v>0.16850000000000001</v>
      </c>
      <c r="P6" s="44">
        <v>0.16669999999999999</v>
      </c>
    </row>
    <row r="7" spans="1:16" x14ac:dyDescent="0.25">
      <c r="A7" s="26">
        <v>42584</v>
      </c>
      <c r="B7" s="70">
        <v>0.16841999999999999</v>
      </c>
      <c r="C7" s="70">
        <v>0.22234000000000001</v>
      </c>
      <c r="D7" s="71">
        <v>0.11368</v>
      </c>
      <c r="E7" s="72">
        <v>140.89088000000001</v>
      </c>
      <c r="F7" s="71">
        <v>0.17687</v>
      </c>
      <c r="G7" s="72">
        <v>9.0840000000000004E-2</v>
      </c>
      <c r="H7" s="71">
        <v>0.17687</v>
      </c>
      <c r="I7" s="72">
        <v>9.6240000000000006E-2</v>
      </c>
      <c r="J7" s="72">
        <v>12.99408</v>
      </c>
      <c r="K7" s="71">
        <v>0.1299408</v>
      </c>
      <c r="L7" s="72">
        <v>0.84260999999999997</v>
      </c>
      <c r="M7" s="43">
        <v>0.12809999999999999</v>
      </c>
      <c r="N7" s="44">
        <v>0.12570000000000001</v>
      </c>
      <c r="O7" s="43">
        <v>0.16932</v>
      </c>
      <c r="P7" s="44">
        <v>0.16752</v>
      </c>
    </row>
    <row r="8" spans="1:16" x14ac:dyDescent="0.25">
      <c r="A8" s="26">
        <v>42585</v>
      </c>
      <c r="B8" s="70">
        <v>0.16753000000000001</v>
      </c>
      <c r="C8" s="70">
        <v>0.22156000000000001</v>
      </c>
      <c r="D8" s="71">
        <v>0.11328000000000001</v>
      </c>
      <c r="E8" s="72">
        <v>140.80458999999999</v>
      </c>
      <c r="F8" s="71">
        <v>0.17601</v>
      </c>
      <c r="G8" s="72">
        <v>9.0690000000000007E-2</v>
      </c>
      <c r="H8" s="71">
        <v>0.17005999999999999</v>
      </c>
      <c r="I8" s="72">
        <v>9.0690000000000007E-2</v>
      </c>
      <c r="J8" s="72">
        <v>12.888439999999999</v>
      </c>
      <c r="K8" s="71">
        <v>0.12690000000000001</v>
      </c>
      <c r="L8" s="72">
        <v>0.84197</v>
      </c>
      <c r="M8" s="43">
        <v>0.12809999999999999</v>
      </c>
      <c r="N8" s="44">
        <v>0.12570000000000001</v>
      </c>
      <c r="O8" s="43">
        <v>0.16843</v>
      </c>
      <c r="P8" s="44">
        <v>0.16663</v>
      </c>
    </row>
    <row r="9" spans="1:16" x14ac:dyDescent="0.25">
      <c r="A9" s="26">
        <v>42586</v>
      </c>
      <c r="B9" s="70">
        <v>0.16743</v>
      </c>
      <c r="C9" s="70">
        <v>0.22267000000000001</v>
      </c>
      <c r="D9" s="71">
        <v>0.11385000000000001</v>
      </c>
      <c r="E9" s="72">
        <v>141.57055</v>
      </c>
      <c r="F9" s="71">
        <v>0.17737</v>
      </c>
      <c r="G9" s="72">
        <v>9.0620000000000006E-2</v>
      </c>
      <c r="H9" s="71">
        <v>0.17041999999999999</v>
      </c>
      <c r="I9" s="72">
        <v>9.5310000000000006E-2</v>
      </c>
      <c r="J9" s="72">
        <v>12.856529999999999</v>
      </c>
      <c r="K9" s="71">
        <v>0.127</v>
      </c>
      <c r="L9" s="72">
        <v>0.84204999999999997</v>
      </c>
      <c r="M9" s="43">
        <v>0.12820000000000001</v>
      </c>
      <c r="N9" s="44">
        <v>0.1258</v>
      </c>
      <c r="O9" s="43">
        <v>0.16833000000000001</v>
      </c>
      <c r="P9" s="44">
        <v>0.16653000000000001</v>
      </c>
    </row>
    <row r="10" spans="1:16" ht="15.75" thickBot="1" x14ac:dyDescent="0.3">
      <c r="A10" s="27">
        <v>42587</v>
      </c>
      <c r="B10" s="20">
        <v>0.16717000000000001</v>
      </c>
      <c r="C10" s="20">
        <v>0.22419</v>
      </c>
      <c r="D10" s="21">
        <v>0.11454</v>
      </c>
      <c r="E10" s="22">
        <v>142.14878999999999</v>
      </c>
      <c r="F10" s="21">
        <v>0.17774999999999999</v>
      </c>
      <c r="G10" s="22">
        <v>9.1209999999999999E-2</v>
      </c>
      <c r="H10" s="21">
        <v>0.17111000000000001</v>
      </c>
      <c r="I10" s="22">
        <v>9.7239999999999993E-2</v>
      </c>
      <c r="J10" s="22">
        <v>12.92723</v>
      </c>
      <c r="K10" s="21">
        <v>0.1275</v>
      </c>
      <c r="L10" s="22">
        <v>0.84645000000000004</v>
      </c>
      <c r="M10" s="23">
        <v>0.12870000000000001</v>
      </c>
      <c r="N10" s="24">
        <v>0.1263</v>
      </c>
      <c r="O10" s="23">
        <v>0.16807</v>
      </c>
      <c r="P10" s="24">
        <v>0.16627</v>
      </c>
    </row>
    <row r="11" spans="1:16" ht="15.75" thickTop="1" x14ac:dyDescent="0.25">
      <c r="A11" s="90" t="s">
        <v>18</v>
      </c>
      <c r="B11" s="91">
        <f>SUM(B6:B10)</f>
        <v>0.83814999999999995</v>
      </c>
      <c r="C11" s="91">
        <f>SUM(C6:C10)</f>
        <v>1.1135900000000001</v>
      </c>
      <c r="D11" s="91">
        <f>SUM(D6:D10)</f>
        <v>0.56928000000000001</v>
      </c>
      <c r="E11" s="91">
        <f t="shared" ref="E11:K11" si="0">SUM(E6:E10)</f>
        <v>707.99190999999996</v>
      </c>
      <c r="F11" s="91">
        <f t="shared" si="0"/>
        <v>0.88468999999999998</v>
      </c>
      <c r="G11" s="91">
        <f t="shared" si="0"/>
        <v>0.45472000000000001</v>
      </c>
      <c r="H11" s="91">
        <f t="shared" si="0"/>
        <v>0.85923000000000005</v>
      </c>
      <c r="I11" s="91">
        <f t="shared" si="0"/>
        <v>0.47560999999999998</v>
      </c>
      <c r="J11" s="91">
        <f t="shared" si="0"/>
        <v>64.686210000000003</v>
      </c>
      <c r="K11" s="91">
        <f t="shared" si="0"/>
        <v>0.6386407999999999</v>
      </c>
      <c r="L11" s="91">
        <f>SUM(L6:L10)</f>
        <v>4.2185699999999997</v>
      </c>
      <c r="M11" s="92">
        <f>SUM(M6:M10)</f>
        <v>0.64160000000000006</v>
      </c>
      <c r="N11" s="92">
        <f t="shared" ref="N11:P11" si="1">SUM(N6:N10)</f>
        <v>0.62960000000000005</v>
      </c>
      <c r="O11" s="92">
        <f t="shared" si="1"/>
        <v>0.8426499999999999</v>
      </c>
      <c r="P11" s="92">
        <f t="shared" si="1"/>
        <v>0.83365000000000011</v>
      </c>
    </row>
    <row r="12" spans="1:16" ht="15.75" thickBot="1" x14ac:dyDescent="0.3">
      <c r="A12" s="93" t="s">
        <v>19</v>
      </c>
      <c r="B12" s="74">
        <f>B11/5</f>
        <v>0.16763</v>
      </c>
      <c r="C12" s="74">
        <f>C11/5</f>
        <v>0.22271800000000003</v>
      </c>
      <c r="D12" s="74">
        <f t="shared" ref="D12:L12" si="2">D11/5</f>
        <v>0.113856</v>
      </c>
      <c r="E12" s="74">
        <f t="shared" si="2"/>
        <v>141.59838199999999</v>
      </c>
      <c r="F12" s="74">
        <f t="shared" si="2"/>
        <v>0.17693799999999998</v>
      </c>
      <c r="G12" s="74">
        <f t="shared" si="2"/>
        <v>9.0943999999999997E-2</v>
      </c>
      <c r="H12" s="74">
        <f t="shared" si="2"/>
        <v>0.171846</v>
      </c>
      <c r="I12" s="74">
        <f t="shared" si="2"/>
        <v>9.5121999999999998E-2</v>
      </c>
      <c r="J12" s="74">
        <f t="shared" si="2"/>
        <v>12.937242000000001</v>
      </c>
      <c r="K12" s="74">
        <f t="shared" si="2"/>
        <v>0.12772815999999998</v>
      </c>
      <c r="L12" s="74">
        <f t="shared" si="2"/>
        <v>0.84371399999999996</v>
      </c>
      <c r="M12" s="75">
        <f>M11/5</f>
        <v>0.12832000000000002</v>
      </c>
      <c r="N12" s="75">
        <f>N11/5</f>
        <v>0.12592</v>
      </c>
      <c r="O12" s="75">
        <f>O11/5</f>
        <v>0.16852999999999999</v>
      </c>
      <c r="P12" s="75">
        <f>P11/5</f>
        <v>0.16673000000000002</v>
      </c>
    </row>
    <row r="13" spans="1:16" ht="15.75" thickTop="1" x14ac:dyDescent="0.25">
      <c r="A13" s="39">
        <v>42590</v>
      </c>
      <c r="B13" s="40">
        <v>0.16736999999999999</v>
      </c>
      <c r="C13" s="40">
        <v>0.22495000000000001</v>
      </c>
      <c r="D13" s="41">
        <v>0.11498</v>
      </c>
      <c r="E13" s="42">
        <v>141.72565</v>
      </c>
      <c r="F13" s="41">
        <v>0.17824000000000001</v>
      </c>
      <c r="G13" s="42">
        <v>9.1179999999999997E-2</v>
      </c>
      <c r="H13" s="41">
        <v>0.17157</v>
      </c>
      <c r="I13" s="42">
        <v>9.7519999999999996E-2</v>
      </c>
      <c r="J13" s="42">
        <v>12.986359999999999</v>
      </c>
      <c r="K13" s="41">
        <v>0.12740000000000001</v>
      </c>
      <c r="L13" s="42">
        <v>0.84743000000000002</v>
      </c>
      <c r="M13" s="43">
        <v>0.12859999999999999</v>
      </c>
      <c r="N13" s="44">
        <v>0.12620000000000001</v>
      </c>
      <c r="O13" s="43">
        <v>0.16827</v>
      </c>
      <c r="P13" s="44">
        <v>0.16647000000000001</v>
      </c>
    </row>
    <row r="14" spans="1:16" x14ac:dyDescent="0.25">
      <c r="A14" s="39">
        <v>42591</v>
      </c>
      <c r="B14" s="40">
        <v>0.16686000000000001</v>
      </c>
      <c r="C14" s="40">
        <v>0.22495999999999999</v>
      </c>
      <c r="D14" s="41">
        <v>0.11502</v>
      </c>
      <c r="E14" s="42">
        <v>141.73267000000001</v>
      </c>
      <c r="F14" s="41">
        <v>0.17892</v>
      </c>
      <c r="G14" s="42">
        <v>9.1590000000000005E-2</v>
      </c>
      <c r="H14" s="41">
        <v>0.17183000000000001</v>
      </c>
      <c r="I14" s="42">
        <v>9.7650000000000001E-2</v>
      </c>
      <c r="J14" s="42">
        <v>13.03974</v>
      </c>
      <c r="K14" s="41">
        <v>0.1275</v>
      </c>
      <c r="L14" s="42">
        <v>0.84924999999999995</v>
      </c>
      <c r="M14" s="43">
        <v>0.12870000000000001</v>
      </c>
      <c r="N14" s="44">
        <v>0.1263</v>
      </c>
      <c r="O14" s="43">
        <v>0.16775999999999999</v>
      </c>
      <c r="P14" s="44">
        <v>0.16596</v>
      </c>
    </row>
    <row r="15" spans="1:16" x14ac:dyDescent="0.25">
      <c r="A15" s="39">
        <v>42592</v>
      </c>
      <c r="B15" s="40">
        <v>0.16613</v>
      </c>
      <c r="C15" s="40">
        <v>0.22437000000000001</v>
      </c>
      <c r="D15" s="41">
        <v>0.11472</v>
      </c>
      <c r="E15" s="42">
        <v>141.07907</v>
      </c>
      <c r="F15" s="41">
        <v>0.17527999999999999</v>
      </c>
      <c r="G15" s="42">
        <v>9.1630000000000003E-2</v>
      </c>
      <c r="H15" s="41">
        <v>0.1714</v>
      </c>
      <c r="I15" s="42">
        <v>9.7162999999999999E-2</v>
      </c>
      <c r="J15" s="42">
        <v>12.98986</v>
      </c>
      <c r="K15" s="41">
        <v>0.1275</v>
      </c>
      <c r="L15" s="42">
        <v>0.84889000000000003</v>
      </c>
      <c r="M15" s="43">
        <v>0.12870000000000001</v>
      </c>
      <c r="N15" s="44">
        <v>0.1263</v>
      </c>
      <c r="O15" s="43">
        <v>0.16703000000000001</v>
      </c>
      <c r="P15" s="44">
        <v>0.16522999999999999</v>
      </c>
    </row>
    <row r="16" spans="1:16" x14ac:dyDescent="0.25">
      <c r="A16" s="39">
        <v>42593</v>
      </c>
      <c r="B16" s="40">
        <v>0.16594999999999999</v>
      </c>
      <c r="C16" s="40">
        <v>0.22434999999999999</v>
      </c>
      <c r="D16" s="41">
        <v>0.11471000000000001</v>
      </c>
      <c r="E16" s="42">
        <v>140.61617000000001</v>
      </c>
      <c r="F16" s="41">
        <v>0.17630000000000001</v>
      </c>
      <c r="G16" s="42">
        <v>9.1759999999999994E-2</v>
      </c>
      <c r="H16" s="41">
        <v>0.17194999999999999</v>
      </c>
      <c r="I16" s="42">
        <v>9.1759999999999994E-2</v>
      </c>
      <c r="J16" s="42">
        <v>12.97288</v>
      </c>
      <c r="K16" s="41">
        <v>0.12820000000000001</v>
      </c>
      <c r="L16" s="42">
        <v>0.85106000000000004</v>
      </c>
      <c r="M16" s="43">
        <v>0.12939999999999999</v>
      </c>
      <c r="N16" s="44">
        <v>0.127</v>
      </c>
      <c r="O16" s="43">
        <v>0.16685</v>
      </c>
      <c r="P16" s="44">
        <v>0.16505</v>
      </c>
    </row>
    <row r="17" spans="1:16" ht="15.75" thickBot="1" x14ac:dyDescent="0.3">
      <c r="A17" s="45">
        <v>42594</v>
      </c>
      <c r="B17" s="46">
        <v>0.16616</v>
      </c>
      <c r="C17" s="46">
        <v>0.22458</v>
      </c>
      <c r="D17" s="47">
        <v>0.11483</v>
      </c>
      <c r="E17" s="48">
        <v>140.59008</v>
      </c>
      <c r="F17" s="47">
        <v>0.17752999999999999</v>
      </c>
      <c r="G17" s="48">
        <v>9.8769999999999997E-2</v>
      </c>
      <c r="H17" s="47">
        <v>0.17194000000000001</v>
      </c>
      <c r="I17" s="48">
        <v>9.8769999999999997E-2</v>
      </c>
      <c r="J17" s="48">
        <v>13.03031</v>
      </c>
      <c r="K17" s="47">
        <v>0.128</v>
      </c>
      <c r="L17" s="48">
        <v>0.84963</v>
      </c>
      <c r="M17" s="23">
        <v>0.12920000000000001</v>
      </c>
      <c r="N17" s="24">
        <v>0.1268</v>
      </c>
      <c r="O17" s="23">
        <v>0.16705999999999999</v>
      </c>
      <c r="P17" s="24">
        <v>0.16525999999999999</v>
      </c>
    </row>
    <row r="18" spans="1:16" ht="15.75" thickTop="1" x14ac:dyDescent="0.25">
      <c r="A18" s="90" t="s">
        <v>18</v>
      </c>
      <c r="B18" s="91">
        <f>SUM(B13:B17)</f>
        <v>0.83246999999999993</v>
      </c>
      <c r="C18" s="91">
        <f>SUM(C13:C17)</f>
        <v>1.12321</v>
      </c>
      <c r="D18" s="94">
        <f t="shared" ref="D18:L18" si="3">SUM(D13:D17)</f>
        <v>0.57425999999999999</v>
      </c>
      <c r="E18" s="94">
        <f t="shared" si="3"/>
        <v>705.74363999999991</v>
      </c>
      <c r="F18" s="94">
        <f t="shared" si="3"/>
        <v>0.88627</v>
      </c>
      <c r="G18" s="94">
        <f t="shared" si="3"/>
        <v>0.46492999999999995</v>
      </c>
      <c r="H18" s="94">
        <f t="shared" si="3"/>
        <v>0.85868999999999995</v>
      </c>
      <c r="I18" s="94">
        <f t="shared" si="3"/>
        <v>0.48286300000000004</v>
      </c>
      <c r="J18" s="94">
        <f t="shared" si="3"/>
        <v>65.019149999999996</v>
      </c>
      <c r="K18" s="95">
        <f t="shared" si="3"/>
        <v>0.63860000000000006</v>
      </c>
      <c r="L18" s="95">
        <f t="shared" si="3"/>
        <v>4.2462600000000004</v>
      </c>
      <c r="M18" s="92">
        <f>SUM(M13:M17)</f>
        <v>0.64459999999999995</v>
      </c>
      <c r="N18" s="92">
        <f t="shared" ref="N18:P18" si="4">SUM(N13:N17)</f>
        <v>0.63260000000000005</v>
      </c>
      <c r="O18" s="92">
        <f t="shared" si="4"/>
        <v>0.83696999999999999</v>
      </c>
      <c r="P18" s="92">
        <f t="shared" si="4"/>
        <v>0.82796999999999998</v>
      </c>
    </row>
    <row r="19" spans="1:16" ht="15.75" thickBot="1" x14ac:dyDescent="0.3">
      <c r="A19" s="93" t="s">
        <v>19</v>
      </c>
      <c r="B19" s="74">
        <f>B18/5</f>
        <v>0.16649399999999998</v>
      </c>
      <c r="C19" s="74">
        <f>C18/5</f>
        <v>0.22464200000000001</v>
      </c>
      <c r="D19" s="86">
        <f t="shared" ref="D19:L19" si="5">D18/5</f>
        <v>0.114852</v>
      </c>
      <c r="E19" s="86">
        <f t="shared" si="5"/>
        <v>141.14872799999998</v>
      </c>
      <c r="F19" s="86">
        <f t="shared" si="5"/>
        <v>0.17725399999999999</v>
      </c>
      <c r="G19" s="86">
        <f t="shared" si="5"/>
        <v>9.2985999999999985E-2</v>
      </c>
      <c r="H19" s="86">
        <f t="shared" si="5"/>
        <v>0.171738</v>
      </c>
      <c r="I19" s="86">
        <f t="shared" si="5"/>
        <v>9.6572600000000008E-2</v>
      </c>
      <c r="J19" s="86">
        <f t="shared" si="5"/>
        <v>13.003829999999999</v>
      </c>
      <c r="K19" s="96">
        <f t="shared" si="5"/>
        <v>0.12772</v>
      </c>
      <c r="L19" s="96">
        <f t="shared" si="5"/>
        <v>0.84925200000000012</v>
      </c>
      <c r="M19" s="75">
        <f>M18/5</f>
        <v>0.12891999999999998</v>
      </c>
      <c r="N19" s="97">
        <f>N18/5</f>
        <v>0.12652000000000002</v>
      </c>
      <c r="O19" s="97">
        <f t="shared" ref="O19:P19" si="6">O18/5</f>
        <v>0.16739399999999999</v>
      </c>
      <c r="P19" s="97">
        <f t="shared" si="6"/>
        <v>0.16559399999999999</v>
      </c>
    </row>
    <row r="20" spans="1:16" ht="15.75" thickTop="1" x14ac:dyDescent="0.25">
      <c r="A20" s="39">
        <v>42597</v>
      </c>
      <c r="B20" s="40">
        <v>0.16649</v>
      </c>
      <c r="C20" s="40">
        <v>0.22377</v>
      </c>
      <c r="D20" s="41">
        <v>0.11439000000000001</v>
      </c>
      <c r="E20" s="42">
        <v>140.67138</v>
      </c>
      <c r="F20" s="41">
        <v>0.17773</v>
      </c>
      <c r="G20" s="42">
        <v>9.1670000000000001E-2</v>
      </c>
      <c r="H20" s="41">
        <v>0.17193</v>
      </c>
      <c r="I20" s="42">
        <v>9.8860000000000003E-2</v>
      </c>
      <c r="J20" s="42">
        <v>12.919460000000001</v>
      </c>
      <c r="K20" s="41">
        <v>0.1278</v>
      </c>
      <c r="L20" s="42">
        <v>0.84845000000000004</v>
      </c>
      <c r="M20" s="43">
        <v>0.129</v>
      </c>
      <c r="N20" s="44">
        <v>0.12659999999999999</v>
      </c>
      <c r="O20" s="43">
        <v>0.16739000000000001</v>
      </c>
      <c r="P20" s="44">
        <v>0.16558999999999999</v>
      </c>
    </row>
    <row r="21" spans="1:16" x14ac:dyDescent="0.25">
      <c r="A21" s="39">
        <v>42598</v>
      </c>
      <c r="B21" s="40">
        <v>0.16653000000000001</v>
      </c>
      <c r="C21" s="40">
        <v>0.22359999999999999</v>
      </c>
      <c r="D21" s="41">
        <v>0.11428000000000001</v>
      </c>
      <c r="E21" s="42">
        <v>140.80045000000001</v>
      </c>
      <c r="F21" s="41">
        <v>0.17760000000000001</v>
      </c>
      <c r="G21" s="42">
        <v>9.1569999999999999E-2</v>
      </c>
      <c r="H21" s="41">
        <v>0.17175000000000001</v>
      </c>
      <c r="I21" s="42">
        <v>9.9089999999999998E-2</v>
      </c>
      <c r="J21" s="42">
        <v>12.93244</v>
      </c>
      <c r="K21" s="41">
        <v>0.1278</v>
      </c>
      <c r="L21" s="42">
        <v>0.84872000000000003</v>
      </c>
      <c r="M21" s="43">
        <v>0.129</v>
      </c>
      <c r="N21" s="44">
        <v>0.12659999999999999</v>
      </c>
      <c r="O21" s="43">
        <v>0.16743</v>
      </c>
      <c r="P21" s="44">
        <v>0.16563</v>
      </c>
    </row>
    <row r="22" spans="1:16" x14ac:dyDescent="0.25">
      <c r="A22" s="39">
        <v>42599</v>
      </c>
      <c r="B22" s="40">
        <v>0.16611999999999999</v>
      </c>
      <c r="C22" s="40">
        <v>0.22145999999999999</v>
      </c>
      <c r="D22" s="41">
        <v>0.11328000000000001</v>
      </c>
      <c r="E22" s="42">
        <v>139.81107</v>
      </c>
      <c r="F22" s="41">
        <v>0.17115</v>
      </c>
      <c r="G22" s="42">
        <v>9.8040000000000002E-2</v>
      </c>
      <c r="H22" s="41">
        <v>0.17115</v>
      </c>
      <c r="I22" s="42">
        <v>9.8040000000000002E-2</v>
      </c>
      <c r="J22" s="42">
        <v>12.812939999999999</v>
      </c>
      <c r="K22" s="41">
        <v>0.12770000000000001</v>
      </c>
      <c r="L22" s="42">
        <v>0.84626999999999997</v>
      </c>
      <c r="M22" s="43">
        <v>0.12889999999999999</v>
      </c>
      <c r="N22" s="44">
        <v>0.1265</v>
      </c>
      <c r="O22" s="43">
        <v>0.16702</v>
      </c>
      <c r="P22" s="44">
        <v>0.16522000000000001</v>
      </c>
    </row>
    <row r="23" spans="1:16" x14ac:dyDescent="0.25">
      <c r="A23" s="39">
        <v>42600</v>
      </c>
      <c r="B23" s="40">
        <v>0.16703999999999999</v>
      </c>
      <c r="C23" s="40">
        <v>0.22123999999999999</v>
      </c>
      <c r="D23" s="41">
        <v>0.11315</v>
      </c>
      <c r="E23" s="42">
        <v>141.10371000000001</v>
      </c>
      <c r="F23" s="41">
        <v>0.17609</v>
      </c>
      <c r="G23" s="42">
        <v>9.1139999999999999E-2</v>
      </c>
      <c r="H23" s="41">
        <v>0.17152999999999999</v>
      </c>
      <c r="I23" s="42">
        <v>9.7979999999999998E-2</v>
      </c>
      <c r="J23" s="42">
        <v>12.799849999999999</v>
      </c>
      <c r="K23" s="41">
        <v>0.12770000000000001</v>
      </c>
      <c r="L23" s="42">
        <v>0.84675</v>
      </c>
      <c r="M23" s="43">
        <v>0.12889999999999999</v>
      </c>
      <c r="N23" s="44">
        <v>0.1265</v>
      </c>
      <c r="O23" s="43">
        <v>0.16794000000000001</v>
      </c>
      <c r="P23" s="44">
        <v>0.16614000000000001</v>
      </c>
    </row>
    <row r="24" spans="1:16" ht="15.75" thickBot="1" x14ac:dyDescent="0.3">
      <c r="A24" s="45">
        <v>42601</v>
      </c>
      <c r="B24" s="46">
        <v>0.16664000000000001</v>
      </c>
      <c r="C24" s="46">
        <v>0.22048999999999999</v>
      </c>
      <c r="D24" s="47">
        <v>0.1128</v>
      </c>
      <c r="E24" s="48">
        <v>141.74688</v>
      </c>
      <c r="F24" s="47">
        <v>0.17555999999999999</v>
      </c>
      <c r="G24" s="48">
        <v>9.1060000000000002E-2</v>
      </c>
      <c r="H24" s="47">
        <v>0.17147000000000001</v>
      </c>
      <c r="I24" s="48">
        <v>9.7220000000000001E-2</v>
      </c>
      <c r="J24" s="48">
        <v>12.79392</v>
      </c>
      <c r="K24" s="47">
        <v>0.128</v>
      </c>
      <c r="L24" s="48">
        <v>0.84831999999999996</v>
      </c>
      <c r="M24" s="23">
        <v>0.12920000000000001</v>
      </c>
      <c r="N24" s="24">
        <v>0.1268</v>
      </c>
      <c r="O24" s="23">
        <v>0.16753999999999999</v>
      </c>
      <c r="P24" s="24">
        <v>0.16574</v>
      </c>
    </row>
    <row r="25" spans="1:16" ht="15.75" thickTop="1" x14ac:dyDescent="0.25">
      <c r="A25" s="90" t="s">
        <v>18</v>
      </c>
      <c r="B25" s="91">
        <f>SUM(B20:B24)</f>
        <v>0.83282</v>
      </c>
      <c r="C25" s="91">
        <f>SUM(C20:C24)</f>
        <v>1.11056</v>
      </c>
      <c r="D25" s="94">
        <f t="shared" ref="D25:P25" si="7">SUM(D20:D24)</f>
        <v>0.56790000000000007</v>
      </c>
      <c r="E25" s="94">
        <f t="shared" si="7"/>
        <v>704.13349000000005</v>
      </c>
      <c r="F25" s="94">
        <f t="shared" si="7"/>
        <v>0.87813000000000008</v>
      </c>
      <c r="G25" s="94">
        <f t="shared" si="7"/>
        <v>0.46348</v>
      </c>
      <c r="H25" s="94">
        <f t="shared" si="7"/>
        <v>0.85782999999999998</v>
      </c>
      <c r="I25" s="94">
        <f t="shared" si="7"/>
        <v>0.49119000000000002</v>
      </c>
      <c r="J25" s="94">
        <f t="shared" si="7"/>
        <v>64.258610000000004</v>
      </c>
      <c r="K25" s="95">
        <f t="shared" si="7"/>
        <v>0.63900000000000001</v>
      </c>
      <c r="L25" s="95">
        <f t="shared" si="7"/>
        <v>4.2385099999999998</v>
      </c>
      <c r="M25" s="92">
        <f t="shared" si="7"/>
        <v>0.64500000000000002</v>
      </c>
      <c r="N25" s="98">
        <f t="shared" si="7"/>
        <v>0.63300000000000001</v>
      </c>
      <c r="O25" s="98">
        <f t="shared" si="7"/>
        <v>0.83732000000000006</v>
      </c>
      <c r="P25" s="98">
        <f t="shared" si="7"/>
        <v>0.82831999999999995</v>
      </c>
    </row>
    <row r="26" spans="1:16" ht="15.75" thickBot="1" x14ac:dyDescent="0.3">
      <c r="A26" s="93" t="s">
        <v>19</v>
      </c>
      <c r="B26" s="74">
        <f>B25/5</f>
        <v>0.16656399999999999</v>
      </c>
      <c r="C26" s="74">
        <f>C25/5</f>
        <v>0.222112</v>
      </c>
      <c r="D26" s="86">
        <f t="shared" ref="D26:J26" si="8">D25/5</f>
        <v>0.11358000000000001</v>
      </c>
      <c r="E26" s="86">
        <f t="shared" si="8"/>
        <v>140.82669800000002</v>
      </c>
      <c r="F26" s="86">
        <f t="shared" si="8"/>
        <v>0.175626</v>
      </c>
      <c r="G26" s="86">
        <f t="shared" si="8"/>
        <v>9.2696000000000001E-2</v>
      </c>
      <c r="H26" s="86">
        <f t="shared" si="8"/>
        <v>0.171566</v>
      </c>
      <c r="I26" s="86">
        <f t="shared" si="8"/>
        <v>9.8238000000000006E-2</v>
      </c>
      <c r="J26" s="86">
        <f t="shared" si="8"/>
        <v>12.851722000000001</v>
      </c>
      <c r="K26" s="96">
        <f>K25/5</f>
        <v>0.1278</v>
      </c>
      <c r="L26" s="96">
        <f>L25/5</f>
        <v>0.84770199999999996</v>
      </c>
      <c r="M26" s="75">
        <f>M25/5</f>
        <v>0.129</v>
      </c>
      <c r="N26" s="97">
        <f>N25/5</f>
        <v>0.12659999999999999</v>
      </c>
      <c r="O26" s="97">
        <f t="shared" ref="O26:P26" si="9">O25/5</f>
        <v>0.167464</v>
      </c>
      <c r="P26" s="97">
        <f t="shared" si="9"/>
        <v>0.16566399999999998</v>
      </c>
    </row>
    <row r="27" spans="1:16" ht="15.75" thickTop="1" x14ac:dyDescent="0.25">
      <c r="A27" s="39">
        <v>42604</v>
      </c>
      <c r="B27" s="40">
        <v>0.16744000000000001</v>
      </c>
      <c r="C27" s="40">
        <v>0.22031999999999999</v>
      </c>
      <c r="D27" s="41">
        <v>0.11262999999999999</v>
      </c>
      <c r="E27" s="42">
        <v>142.17079000000001</v>
      </c>
      <c r="F27" s="41">
        <v>0.17577000000000001</v>
      </c>
      <c r="G27" s="42">
        <v>9.0719999999999995E-2</v>
      </c>
      <c r="H27" s="41">
        <v>0.17175000000000001</v>
      </c>
      <c r="I27" s="42">
        <v>9.0719999999999995E-2</v>
      </c>
      <c r="J27" s="42">
        <v>12.81869</v>
      </c>
      <c r="K27" s="41">
        <v>0.1275</v>
      </c>
      <c r="L27" s="42">
        <v>0.84728999999999999</v>
      </c>
      <c r="M27" s="43">
        <v>0.12870000000000001</v>
      </c>
      <c r="N27" s="44">
        <v>0.1263</v>
      </c>
      <c r="O27" s="43">
        <v>0.16833999999999999</v>
      </c>
      <c r="P27" s="44">
        <v>0.16653999999999999</v>
      </c>
    </row>
    <row r="28" spans="1:16" x14ac:dyDescent="0.25">
      <c r="A28" s="39">
        <v>42605</v>
      </c>
      <c r="B28" s="40">
        <v>0.16725999999999999</v>
      </c>
      <c r="C28" s="40">
        <v>0.22047</v>
      </c>
      <c r="D28" s="41">
        <v>0.11269999999999999</v>
      </c>
      <c r="E28" s="42">
        <v>143.28442999999999</v>
      </c>
      <c r="F28" s="41">
        <v>0.17549999999999999</v>
      </c>
      <c r="G28" s="42">
        <v>9.0920000000000001E-2</v>
      </c>
      <c r="H28" s="41">
        <v>0.17232</v>
      </c>
      <c r="I28" s="42">
        <v>9.7119999999999998E-2</v>
      </c>
      <c r="J28" s="42">
        <v>12.800990000000001</v>
      </c>
      <c r="K28" s="41">
        <v>0.12759999999999999</v>
      </c>
      <c r="L28" s="42">
        <v>0.84899000000000002</v>
      </c>
      <c r="M28" s="43">
        <v>0.1288</v>
      </c>
      <c r="N28" s="44">
        <v>0.12640000000000001</v>
      </c>
      <c r="O28" s="43">
        <v>0.16816</v>
      </c>
      <c r="P28" s="44">
        <v>0.16636000000000001</v>
      </c>
    </row>
    <row r="29" spans="1:16" x14ac:dyDescent="0.25">
      <c r="A29" s="39">
        <v>42606</v>
      </c>
      <c r="B29" s="40">
        <v>0.16714000000000001</v>
      </c>
      <c r="C29" s="40">
        <v>0.22075</v>
      </c>
      <c r="D29" s="41">
        <v>0.11282</v>
      </c>
      <c r="E29" s="42">
        <v>142.66445999999999</v>
      </c>
      <c r="F29" s="41">
        <v>0.17499000000000001</v>
      </c>
      <c r="G29" s="42">
        <v>9.0719999999999995E-2</v>
      </c>
      <c r="H29" s="41">
        <v>0.17238999999999999</v>
      </c>
      <c r="I29" s="42">
        <v>9.6710000000000004E-2</v>
      </c>
      <c r="J29" s="42">
        <v>12.78823</v>
      </c>
      <c r="K29" s="41">
        <v>0.12759999999999999</v>
      </c>
      <c r="L29" s="42">
        <v>0.84782000000000002</v>
      </c>
      <c r="M29" s="43">
        <v>0.1288</v>
      </c>
      <c r="N29" s="44">
        <v>0.12640000000000001</v>
      </c>
      <c r="O29" s="43">
        <v>0.16803999999999999</v>
      </c>
      <c r="P29" s="44">
        <v>0.16624</v>
      </c>
    </row>
    <row r="30" spans="1:16" x14ac:dyDescent="0.25">
      <c r="A30" s="39">
        <v>42607</v>
      </c>
      <c r="B30" s="40">
        <v>0.16764999999999999</v>
      </c>
      <c r="C30" s="40">
        <v>0.22126999999999999</v>
      </c>
      <c r="D30" s="41">
        <v>0.11321000000000001</v>
      </c>
      <c r="E30" s="42">
        <v>143.08297999999999</v>
      </c>
      <c r="F30" s="41">
        <v>0.17473</v>
      </c>
      <c r="G30" s="42">
        <v>9.0819999999999998E-2</v>
      </c>
      <c r="H30" s="41">
        <v>0.17469999999999999</v>
      </c>
      <c r="I30" s="42">
        <v>9.6479999999999996E-2</v>
      </c>
      <c r="J30" s="42">
        <v>12.812480000000001</v>
      </c>
      <c r="K30" s="41">
        <v>0.12759999999999999</v>
      </c>
      <c r="L30" s="42">
        <v>0.84889999999999999</v>
      </c>
      <c r="M30" s="43">
        <v>0.1288</v>
      </c>
      <c r="N30" s="44">
        <v>0.12640000000000001</v>
      </c>
      <c r="O30" s="43">
        <v>0.16855000000000001</v>
      </c>
      <c r="P30" s="44">
        <v>0.16675000000000001</v>
      </c>
    </row>
    <row r="31" spans="1:16" ht="15.75" thickBot="1" x14ac:dyDescent="0.3">
      <c r="A31" s="45">
        <v>42608</v>
      </c>
      <c r="B31" s="46">
        <v>0.16755999999999999</v>
      </c>
      <c r="C31" s="46">
        <v>0.22126999999999999</v>
      </c>
      <c r="D31" s="47">
        <v>0.11312999999999999</v>
      </c>
      <c r="E31" s="48">
        <v>142.76319000000001</v>
      </c>
      <c r="F31" s="47">
        <v>0.17451</v>
      </c>
      <c r="G31" s="48">
        <v>9.0840000000000004E-2</v>
      </c>
      <c r="H31" s="47">
        <v>0.17276</v>
      </c>
      <c r="I31" s="48">
        <v>9.6600000000000005E-2</v>
      </c>
      <c r="J31" s="48">
        <v>12.821569999999999</v>
      </c>
      <c r="K31" s="47">
        <v>0.12759999999999999</v>
      </c>
      <c r="L31" s="48">
        <v>0.84940000000000004</v>
      </c>
      <c r="M31" s="23">
        <v>0.1288</v>
      </c>
      <c r="N31" s="24">
        <v>0.12640000000000001</v>
      </c>
      <c r="O31" s="23">
        <v>0.16846</v>
      </c>
      <c r="P31" s="24">
        <v>0.16666</v>
      </c>
    </row>
    <row r="32" spans="1:16" ht="15.75" thickTop="1" x14ac:dyDescent="0.25">
      <c r="A32" s="28" t="s">
        <v>18</v>
      </c>
      <c r="B32" s="29">
        <f t="shared" ref="B32:P32" si="10">SUM(B27:B31)</f>
        <v>0.83705000000000007</v>
      </c>
      <c r="C32" s="29">
        <f t="shared" si="10"/>
        <v>1.10408</v>
      </c>
      <c r="D32" s="29">
        <f t="shared" si="10"/>
        <v>0.56448999999999994</v>
      </c>
      <c r="E32" s="29">
        <f t="shared" si="10"/>
        <v>713.96585000000005</v>
      </c>
      <c r="F32" s="29">
        <f t="shared" si="10"/>
        <v>0.87549999999999994</v>
      </c>
      <c r="G32" s="29">
        <f t="shared" si="10"/>
        <v>0.45401999999999998</v>
      </c>
      <c r="H32" s="29">
        <f t="shared" si="10"/>
        <v>0.86391999999999991</v>
      </c>
      <c r="I32" s="29">
        <f t="shared" si="10"/>
        <v>0.47763000000000005</v>
      </c>
      <c r="J32" s="29">
        <f t="shared" si="10"/>
        <v>64.041960000000003</v>
      </c>
      <c r="K32" s="29">
        <f t="shared" si="10"/>
        <v>0.63789999999999991</v>
      </c>
      <c r="L32" s="29">
        <f t="shared" si="10"/>
        <v>4.2423999999999999</v>
      </c>
      <c r="M32" s="32">
        <f t="shared" si="10"/>
        <v>0.64390000000000003</v>
      </c>
      <c r="N32" s="33">
        <f t="shared" si="10"/>
        <v>0.63190000000000013</v>
      </c>
      <c r="O32" s="33">
        <f t="shared" si="10"/>
        <v>0.84155000000000002</v>
      </c>
      <c r="P32" s="33">
        <f t="shared" si="10"/>
        <v>0.83255000000000001</v>
      </c>
    </row>
    <row r="33" spans="1:16" ht="15.75" thickBot="1" x14ac:dyDescent="0.3">
      <c r="A33" s="34" t="s">
        <v>19</v>
      </c>
      <c r="B33" s="35">
        <f>B32/5</f>
        <v>0.16741</v>
      </c>
      <c r="C33" s="35">
        <f t="shared" ref="C33:L33" si="11">C32/5</f>
        <v>0.22081599999999998</v>
      </c>
      <c r="D33" s="35">
        <f t="shared" si="11"/>
        <v>0.11289799999999998</v>
      </c>
      <c r="E33" s="35">
        <f t="shared" si="11"/>
        <v>142.79317</v>
      </c>
      <c r="F33" s="35">
        <f t="shared" si="11"/>
        <v>0.17509999999999998</v>
      </c>
      <c r="G33" s="35">
        <f t="shared" si="11"/>
        <v>9.0803999999999996E-2</v>
      </c>
      <c r="H33" s="35">
        <f t="shared" si="11"/>
        <v>0.17278399999999999</v>
      </c>
      <c r="I33" s="35">
        <f t="shared" si="11"/>
        <v>9.5526000000000014E-2</v>
      </c>
      <c r="J33" s="35">
        <f t="shared" si="11"/>
        <v>12.808392000000001</v>
      </c>
      <c r="K33" s="35">
        <f t="shared" si="11"/>
        <v>0.12757999999999997</v>
      </c>
      <c r="L33" s="35">
        <f t="shared" si="11"/>
        <v>0.84848000000000001</v>
      </c>
      <c r="M33" s="38">
        <f>M32/5</f>
        <v>0.12878000000000001</v>
      </c>
      <c r="N33" s="50">
        <f>N32/5</f>
        <v>0.12638000000000002</v>
      </c>
      <c r="O33" s="50">
        <f t="shared" ref="O33:P33" si="12">O32/5</f>
        <v>0.16831000000000002</v>
      </c>
      <c r="P33" s="50">
        <f t="shared" si="12"/>
        <v>0.16650999999999999</v>
      </c>
    </row>
    <row r="34" spans="1:16" ht="15.75" thickTop="1" x14ac:dyDescent="0.25">
      <c r="A34" s="39">
        <v>42611</v>
      </c>
      <c r="B34" s="40">
        <v>0.16788</v>
      </c>
      <c r="C34" s="40">
        <v>0.22272</v>
      </c>
      <c r="D34" s="41">
        <v>0.11364</v>
      </c>
      <c r="E34" s="42">
        <v>141.82661999999999</v>
      </c>
      <c r="F34" s="41">
        <v>0.17613999999999999</v>
      </c>
      <c r="G34" s="42">
        <v>9.0709999999999999E-2</v>
      </c>
      <c r="H34" s="41">
        <v>0.17285</v>
      </c>
      <c r="I34" s="42">
        <v>9.0709999999999999E-2</v>
      </c>
      <c r="J34" s="42">
        <v>12.947340000000001</v>
      </c>
      <c r="K34" s="41">
        <v>0.12740000000000001</v>
      </c>
      <c r="L34" s="42">
        <v>0.84948999999999997</v>
      </c>
      <c r="M34" s="43">
        <v>0.12859999999999999</v>
      </c>
      <c r="N34" s="44">
        <v>0.12620000000000001</v>
      </c>
      <c r="O34" s="43">
        <v>0.16878000000000001</v>
      </c>
      <c r="P34" s="44">
        <v>0.16697999999999999</v>
      </c>
    </row>
    <row r="35" spans="1:16" x14ac:dyDescent="0.25">
      <c r="A35" s="39">
        <v>42612</v>
      </c>
      <c r="B35" s="40">
        <v>0.16788</v>
      </c>
      <c r="C35" s="40">
        <v>0.22272</v>
      </c>
      <c r="D35" s="41">
        <v>0.11364</v>
      </c>
      <c r="E35" s="42">
        <v>141.82661999999999</v>
      </c>
      <c r="F35" s="41">
        <v>0.17613999999999999</v>
      </c>
      <c r="G35" s="42">
        <v>9.0709999999999999E-2</v>
      </c>
      <c r="H35" s="41">
        <v>0.17285</v>
      </c>
      <c r="I35" s="42">
        <v>9.0709999999999999E-2</v>
      </c>
      <c r="J35" s="42">
        <v>12.947340000000001</v>
      </c>
      <c r="K35" s="41">
        <v>0.12740000000000001</v>
      </c>
      <c r="L35" s="42">
        <v>0.84948999999999997</v>
      </c>
      <c r="M35" s="43">
        <v>0.12859999999999999</v>
      </c>
      <c r="N35" s="44">
        <v>0.12620000000000001</v>
      </c>
      <c r="O35" s="43">
        <v>0.16878000000000001</v>
      </c>
      <c r="P35" s="44">
        <v>0.16697999999999999</v>
      </c>
    </row>
    <row r="36" spans="1:16" x14ac:dyDescent="0.25">
      <c r="A36" s="39">
        <v>42613</v>
      </c>
      <c r="B36" s="40">
        <v>0.16880999999999999</v>
      </c>
      <c r="C36" s="40">
        <v>0.22251000000000001</v>
      </c>
      <c r="D36" s="41">
        <v>0.11377</v>
      </c>
      <c r="E36" s="42">
        <v>141.83420000000001</v>
      </c>
      <c r="F36" s="41">
        <v>0.17565</v>
      </c>
      <c r="G36" s="42">
        <v>9.0840000000000004E-2</v>
      </c>
      <c r="H36" s="41">
        <v>0.17302000000000001</v>
      </c>
      <c r="I36" s="42">
        <v>9.69E-2</v>
      </c>
      <c r="J36" s="42">
        <v>13.050890000000001</v>
      </c>
      <c r="K36" s="41">
        <v>0.1268</v>
      </c>
      <c r="L36" s="42">
        <v>0.84672000000000003</v>
      </c>
      <c r="M36" s="43">
        <v>0.128</v>
      </c>
      <c r="N36" s="44">
        <v>0.12559999999999999</v>
      </c>
      <c r="O36" s="43">
        <v>0.16971</v>
      </c>
      <c r="P36" s="44">
        <v>0.16791</v>
      </c>
    </row>
    <row r="37" spans="1:16" x14ac:dyDescent="0.25">
      <c r="A37" s="39"/>
      <c r="B37" s="40"/>
      <c r="C37" s="40"/>
      <c r="D37" s="41"/>
      <c r="E37" s="42"/>
      <c r="F37" s="41"/>
      <c r="G37" s="42"/>
      <c r="H37" s="41"/>
      <c r="I37" s="42"/>
      <c r="J37" s="42"/>
      <c r="K37" s="41"/>
      <c r="L37" s="42"/>
      <c r="M37" s="43"/>
      <c r="N37" s="44"/>
      <c r="O37" s="43"/>
      <c r="P37" s="44"/>
    </row>
    <row r="38" spans="1:16" ht="15.75" thickBot="1" x14ac:dyDescent="0.3">
      <c r="A38" s="45"/>
      <c r="B38" s="46"/>
      <c r="C38" s="46"/>
      <c r="D38" s="47"/>
      <c r="E38" s="48"/>
      <c r="F38" s="47"/>
      <c r="G38" s="48"/>
      <c r="H38" s="47"/>
      <c r="I38" s="48"/>
      <c r="J38" s="48"/>
      <c r="K38" s="47"/>
      <c r="L38" s="48"/>
      <c r="M38" s="23"/>
      <c r="N38" s="24"/>
      <c r="O38" s="23"/>
      <c r="P38" s="24"/>
    </row>
    <row r="39" spans="1:16" ht="15.75" thickTop="1" x14ac:dyDescent="0.25">
      <c r="A39" s="28" t="s">
        <v>18</v>
      </c>
      <c r="B39" s="29">
        <f t="shared" ref="B39:P39" si="13">SUM(B34:B38)</f>
        <v>0.50456999999999996</v>
      </c>
      <c r="C39" s="29">
        <f t="shared" si="13"/>
        <v>0.66795000000000004</v>
      </c>
      <c r="D39" s="30">
        <f t="shared" si="13"/>
        <v>0.34105000000000002</v>
      </c>
      <c r="E39" s="31">
        <f t="shared" si="13"/>
        <v>425.48743999999999</v>
      </c>
      <c r="F39" s="30">
        <f t="shared" si="13"/>
        <v>0.52793000000000001</v>
      </c>
      <c r="G39" s="31">
        <f t="shared" si="13"/>
        <v>0.27226</v>
      </c>
      <c r="H39" s="30">
        <f t="shared" si="13"/>
        <v>0.51872000000000007</v>
      </c>
      <c r="I39" s="31">
        <f t="shared" si="13"/>
        <v>0.27832000000000001</v>
      </c>
      <c r="J39" s="31">
        <f t="shared" si="13"/>
        <v>38.945570000000004</v>
      </c>
      <c r="K39" s="30">
        <f t="shared" si="13"/>
        <v>0.38160000000000005</v>
      </c>
      <c r="L39" s="29">
        <f t="shared" si="13"/>
        <v>2.5457000000000001</v>
      </c>
      <c r="M39" s="32">
        <f t="shared" si="13"/>
        <v>0.38519999999999999</v>
      </c>
      <c r="N39" s="33">
        <f t="shared" si="13"/>
        <v>0.378</v>
      </c>
      <c r="O39" s="33">
        <f t="shared" si="13"/>
        <v>0.50727</v>
      </c>
      <c r="P39" s="33">
        <f t="shared" si="13"/>
        <v>0.50187000000000004</v>
      </c>
    </row>
    <row r="40" spans="1:16" ht="15.75" thickBot="1" x14ac:dyDescent="0.3">
      <c r="A40" s="34" t="s">
        <v>19</v>
      </c>
      <c r="B40" s="35">
        <f>B39/5</f>
        <v>0.10091399999999999</v>
      </c>
      <c r="C40" s="35">
        <f>C39/5</f>
        <v>0.13359000000000001</v>
      </c>
      <c r="D40" s="36">
        <f t="shared" ref="D40:K40" si="14">D39/5</f>
        <v>6.8210000000000007E-2</v>
      </c>
      <c r="E40" s="36">
        <f t="shared" si="14"/>
        <v>85.097487999999998</v>
      </c>
      <c r="F40" s="36">
        <f t="shared" si="14"/>
        <v>0.105586</v>
      </c>
      <c r="G40" s="36">
        <f t="shared" si="14"/>
        <v>5.4452E-2</v>
      </c>
      <c r="H40" s="36">
        <f t="shared" si="14"/>
        <v>0.10374400000000002</v>
      </c>
      <c r="I40" s="36">
        <f t="shared" si="14"/>
        <v>5.5664000000000005E-2</v>
      </c>
      <c r="J40" s="36">
        <f t="shared" si="14"/>
        <v>7.7891140000000005</v>
      </c>
      <c r="K40" s="37">
        <f t="shared" si="14"/>
        <v>7.6320000000000013E-2</v>
      </c>
      <c r="L40" s="36">
        <f>L39/3</f>
        <v>0.84856666666666669</v>
      </c>
      <c r="M40" s="38">
        <f>M39/5</f>
        <v>7.7039999999999997E-2</v>
      </c>
      <c r="N40" s="38">
        <f t="shared" ref="N40:O40" si="15">N39/5</f>
        <v>7.5600000000000001E-2</v>
      </c>
      <c r="O40" s="38">
        <f t="shared" si="15"/>
        <v>0.101454</v>
      </c>
      <c r="P40" s="38">
        <f>P39/5</f>
        <v>0.100374</v>
      </c>
    </row>
    <row r="41" spans="1:16" ht="15.75" thickTop="1" x14ac:dyDescent="0.25">
      <c r="A41" s="51"/>
      <c r="B41" s="40"/>
      <c r="C41" s="40"/>
      <c r="D41" s="41"/>
      <c r="E41" s="42"/>
      <c r="F41" s="41"/>
      <c r="G41" s="42"/>
      <c r="H41" s="41"/>
      <c r="I41" s="42"/>
      <c r="J41" s="42"/>
      <c r="K41" s="41"/>
      <c r="L41" s="42"/>
      <c r="M41" s="43"/>
      <c r="N41" s="44"/>
      <c r="O41" s="43"/>
      <c r="P41" s="44"/>
    </row>
    <row r="42" spans="1:16" x14ac:dyDescent="0.25">
      <c r="A42" s="51"/>
      <c r="B42" s="40"/>
      <c r="C42" s="52"/>
      <c r="D42" s="53"/>
      <c r="E42" s="54" t="s">
        <v>20</v>
      </c>
      <c r="F42" s="41"/>
      <c r="G42" s="42"/>
      <c r="H42" s="41"/>
      <c r="I42" s="42"/>
      <c r="J42" s="42"/>
      <c r="K42" s="41"/>
      <c r="L42" s="42"/>
      <c r="M42" s="43"/>
      <c r="N42" s="44"/>
      <c r="O42" s="43"/>
      <c r="P42" s="44"/>
    </row>
    <row r="43" spans="1:16" ht="15.75" thickBot="1" x14ac:dyDescent="0.3">
      <c r="A43" s="55"/>
      <c r="B43" s="56"/>
      <c r="C43" s="56"/>
      <c r="D43" s="57"/>
      <c r="E43" s="58"/>
      <c r="F43" s="57"/>
      <c r="G43" s="58"/>
      <c r="H43" s="57"/>
      <c r="I43" s="58"/>
      <c r="J43" s="58"/>
      <c r="K43" s="57"/>
      <c r="L43" s="58"/>
      <c r="M43" s="59"/>
      <c r="N43" s="60"/>
      <c r="O43" s="59"/>
      <c r="P43" s="60"/>
    </row>
    <row r="44" spans="1:16" x14ac:dyDescent="0.25">
      <c r="A44" s="61" t="s">
        <v>21</v>
      </c>
      <c r="B44" s="62">
        <f>SUM(B6:B10,B13:B17,B20:B24,B27:B31,B34:B36)</f>
        <v>3.8450599999999997</v>
      </c>
      <c r="C44" s="62">
        <f>SUM(C6:C10,C13:C17,C20:C24,C27:C31,C34:C36)</f>
        <v>5.1193899999999983</v>
      </c>
      <c r="D44" s="62">
        <f t="shared" ref="D44:P44" si="16">SUM(D6:D10,D13:D17,D20:D24,D27:D31,D34:D36)</f>
        <v>2.6169800000000008</v>
      </c>
      <c r="E44" s="62">
        <f t="shared" si="16"/>
        <v>3257.32233</v>
      </c>
      <c r="F44" s="62">
        <f t="shared" si="16"/>
        <v>4.0525199999999995</v>
      </c>
      <c r="G44" s="62">
        <f t="shared" si="16"/>
        <v>2.1094099999999996</v>
      </c>
      <c r="H44" s="62">
        <f t="shared" si="16"/>
        <v>3.9583900000000001</v>
      </c>
      <c r="I44" s="62">
        <f t="shared" si="16"/>
        <v>2.205613</v>
      </c>
      <c r="J44" s="62">
        <f t="shared" si="16"/>
        <v>296.95149999999995</v>
      </c>
      <c r="K44" s="62">
        <f t="shared" si="16"/>
        <v>2.9357408000000005</v>
      </c>
      <c r="L44" s="62">
        <f t="shared" si="16"/>
        <v>19.491439999999997</v>
      </c>
      <c r="M44" s="44">
        <f t="shared" si="16"/>
        <v>2.9603000000000002</v>
      </c>
      <c r="N44" s="44">
        <f t="shared" si="16"/>
        <v>2.9050999999999991</v>
      </c>
      <c r="O44" s="44">
        <f t="shared" si="16"/>
        <v>3.8657599999999994</v>
      </c>
      <c r="P44" s="44">
        <f t="shared" si="16"/>
        <v>3.82436</v>
      </c>
    </row>
    <row r="45" spans="1:16" x14ac:dyDescent="0.25">
      <c r="A45" s="61" t="s">
        <v>22</v>
      </c>
      <c r="B45" s="62">
        <f>B44/23</f>
        <v>0.16717652173913042</v>
      </c>
      <c r="C45" s="62">
        <f>C44/23</f>
        <v>0.22258217391304341</v>
      </c>
      <c r="D45" s="62">
        <f t="shared" ref="D45:P45" si="17">D44/23</f>
        <v>0.11378173913043481</v>
      </c>
      <c r="E45" s="62">
        <f t="shared" si="17"/>
        <v>141.62271000000001</v>
      </c>
      <c r="F45" s="62">
        <f t="shared" si="17"/>
        <v>0.17619652173913042</v>
      </c>
      <c r="G45" s="62">
        <f t="shared" si="17"/>
        <v>9.1713478260869549E-2</v>
      </c>
      <c r="H45" s="62">
        <f t="shared" si="17"/>
        <v>0.17210391304347827</v>
      </c>
      <c r="I45" s="62">
        <f t="shared" si="17"/>
        <v>9.5896217391304356E-2</v>
      </c>
      <c r="J45" s="62">
        <f t="shared" si="17"/>
        <v>12.910934782608694</v>
      </c>
      <c r="K45" s="62">
        <f t="shared" si="17"/>
        <v>0.1276409043478261</v>
      </c>
      <c r="L45" s="62">
        <f t="shared" si="17"/>
        <v>0.84745391304347817</v>
      </c>
      <c r="M45" s="44">
        <f t="shared" si="17"/>
        <v>0.12870869565217391</v>
      </c>
      <c r="N45" s="44">
        <f t="shared" si="17"/>
        <v>0.12630869565217387</v>
      </c>
      <c r="O45" s="44">
        <f t="shared" si="17"/>
        <v>0.1680765217391304</v>
      </c>
      <c r="P45" s="44">
        <f t="shared" si="17"/>
        <v>0.16627652173913043</v>
      </c>
    </row>
    <row r="46" spans="1:16" x14ac:dyDescent="0.25">
      <c r="A46" s="61" t="s">
        <v>23</v>
      </c>
      <c r="B46" s="62">
        <f>1/B45</f>
        <v>5.9817011958200919</v>
      </c>
      <c r="C46" s="62">
        <f>1/C45</f>
        <v>4.4927227657982707</v>
      </c>
      <c r="D46" s="63">
        <f>1/D45</f>
        <v>8.7887565055904115</v>
      </c>
      <c r="E46" s="63">
        <f>1000/E45</f>
        <v>7.0610144375856096</v>
      </c>
      <c r="F46" s="63">
        <f t="shared" ref="F46:J46" si="18">1/F45</f>
        <v>5.6754809353192588</v>
      </c>
      <c r="G46" s="63">
        <f t="shared" si="18"/>
        <v>10.903522785992294</v>
      </c>
      <c r="H46" s="63">
        <f t="shared" si="18"/>
        <v>5.8104431347088079</v>
      </c>
      <c r="I46" s="63">
        <f t="shared" si="18"/>
        <v>10.427939987658759</v>
      </c>
      <c r="J46" s="63">
        <f t="shared" si="18"/>
        <v>7.7453725608390603E-2</v>
      </c>
      <c r="K46" s="64">
        <f>100/K45</f>
        <v>783.44791202275064</v>
      </c>
      <c r="L46" s="64">
        <f>100/L45</f>
        <v>118.00051715009256</v>
      </c>
      <c r="M46" s="32">
        <f>1/M45</f>
        <v>7.7694828226868902</v>
      </c>
      <c r="N46" s="32">
        <f t="shared" ref="N46:P46" si="19">1/N45</f>
        <v>7.9171112870469207</v>
      </c>
      <c r="O46" s="32">
        <f t="shared" si="19"/>
        <v>5.9496709573279265</v>
      </c>
      <c r="P46" s="32">
        <f t="shared" si="19"/>
        <v>6.0140781725569772</v>
      </c>
    </row>
    <row r="47" spans="1:16" ht="15.75" thickBot="1" x14ac:dyDescent="0.3">
      <c r="A47" s="55"/>
      <c r="B47" s="65"/>
      <c r="C47" s="65"/>
      <c r="D47" s="66"/>
      <c r="E47" s="67"/>
      <c r="F47" s="66"/>
      <c r="G47" s="67"/>
      <c r="H47" s="66"/>
      <c r="I47" s="67"/>
      <c r="J47" s="67"/>
      <c r="K47" s="66"/>
      <c r="L47" s="67"/>
      <c r="M47" s="68"/>
      <c r="N47" s="69"/>
      <c r="O47" s="68"/>
      <c r="P47" s="69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4" workbookViewId="0">
      <selection activeCell="A38" sqref="A38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2" width="10.85546875" customWidth="1"/>
    <col min="13" max="13" width="10.42578125" customWidth="1"/>
    <col min="14" max="14" width="10.28515625" customWidth="1"/>
    <col min="15" max="16" width="10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4" thickBot="1" x14ac:dyDescent="0.4">
      <c r="A2" s="1"/>
      <c r="B2" s="1"/>
      <c r="C2" s="73" t="s">
        <v>33</v>
      </c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</row>
    <row r="3" spans="1:16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1" t="s">
        <v>0</v>
      </c>
      <c r="N3" s="12"/>
      <c r="O3" s="12"/>
      <c r="P3" s="13"/>
    </row>
    <row r="4" spans="1:16" ht="15.75" thickBot="1" x14ac:dyDescent="0.3">
      <c r="A4" s="19"/>
      <c r="B4" s="4"/>
      <c r="C4" s="5"/>
      <c r="D4" s="6"/>
      <c r="E4" s="4"/>
      <c r="F4" s="6"/>
      <c r="G4" s="4"/>
      <c r="H4" s="6"/>
      <c r="I4" s="4"/>
      <c r="J4" s="4"/>
      <c r="K4" s="6"/>
      <c r="L4" s="4"/>
      <c r="M4" s="14" t="s">
        <v>1</v>
      </c>
      <c r="N4" s="15"/>
      <c r="O4" s="14" t="s">
        <v>2</v>
      </c>
      <c r="P4" s="16"/>
    </row>
    <row r="5" spans="1:16" ht="15.75" thickBot="1" x14ac:dyDescent="0.3">
      <c r="A5" s="7" t="s">
        <v>3</v>
      </c>
      <c r="B5" s="8" t="s">
        <v>4</v>
      </c>
      <c r="C5" s="9" t="s">
        <v>5</v>
      </c>
      <c r="D5" s="10" t="s">
        <v>6</v>
      </c>
      <c r="E5" s="8" t="s">
        <v>7</v>
      </c>
      <c r="F5" s="10" t="s">
        <v>8</v>
      </c>
      <c r="G5" s="8" t="s">
        <v>9</v>
      </c>
      <c r="H5" s="10" t="s">
        <v>10</v>
      </c>
      <c r="I5" s="8" t="s">
        <v>11</v>
      </c>
      <c r="J5" s="8" t="s">
        <v>13</v>
      </c>
      <c r="K5" s="10" t="s">
        <v>12</v>
      </c>
      <c r="L5" s="8" t="s">
        <v>24</v>
      </c>
      <c r="M5" s="17" t="s">
        <v>14</v>
      </c>
      <c r="N5" s="18" t="s">
        <v>15</v>
      </c>
      <c r="O5" s="17" t="s">
        <v>16</v>
      </c>
      <c r="P5" s="18" t="s">
        <v>17</v>
      </c>
    </row>
    <row r="6" spans="1:16" x14ac:dyDescent="0.25">
      <c r="A6" s="25">
        <v>42614</v>
      </c>
      <c r="B6" s="70">
        <v>0.16879</v>
      </c>
      <c r="C6" s="70">
        <v>0.22259000000000001</v>
      </c>
      <c r="D6" s="71">
        <v>0.11380999999999999</v>
      </c>
      <c r="E6" s="72">
        <v>141.73973000000001</v>
      </c>
      <c r="F6" s="71">
        <v>0.17510999999999999</v>
      </c>
      <c r="G6" s="72">
        <v>9.0939999999999993E-2</v>
      </c>
      <c r="H6" s="71">
        <v>0.17304</v>
      </c>
      <c r="I6" s="72">
        <v>9.6729999999999997E-2</v>
      </c>
      <c r="J6" s="72">
        <v>13.09479</v>
      </c>
      <c r="K6" s="71">
        <v>0.1268</v>
      </c>
      <c r="L6" s="72">
        <v>0.84687999999999997</v>
      </c>
      <c r="M6" s="43">
        <v>0.128</v>
      </c>
      <c r="N6" s="44">
        <v>0.12559999999999999</v>
      </c>
      <c r="O6" s="43">
        <v>0.16969000000000001</v>
      </c>
      <c r="P6" s="44">
        <v>0.16789000000000001</v>
      </c>
    </row>
    <row r="7" spans="1:16" ht="15.75" thickBot="1" x14ac:dyDescent="0.3">
      <c r="A7" s="27">
        <v>42615</v>
      </c>
      <c r="B7" s="20">
        <v>0.16833999999999999</v>
      </c>
      <c r="C7" s="20">
        <v>0.22203999999999999</v>
      </c>
      <c r="D7" s="21">
        <v>0.11353000000000001</v>
      </c>
      <c r="E7" s="22">
        <v>142.11511999999999</v>
      </c>
      <c r="F7" s="21">
        <v>0.17449999999999999</v>
      </c>
      <c r="G7" s="22">
        <v>9.1079999999999994E-2</v>
      </c>
      <c r="H7" s="21">
        <v>0.17277000000000001</v>
      </c>
      <c r="I7" s="22">
        <v>9.5729999999999996E-2</v>
      </c>
      <c r="J7" s="22">
        <v>13.12022</v>
      </c>
      <c r="K7" s="21">
        <v>0.12709999999999999</v>
      </c>
      <c r="L7" s="22">
        <v>0.84848000000000001</v>
      </c>
      <c r="M7" s="23">
        <v>0.1283</v>
      </c>
      <c r="N7" s="24">
        <v>0.12590000000000001</v>
      </c>
      <c r="O7" s="23">
        <v>0.16924</v>
      </c>
      <c r="P7" s="24">
        <v>0.16744000000000001</v>
      </c>
    </row>
    <row r="8" spans="1:16" ht="15.75" thickTop="1" x14ac:dyDescent="0.25">
      <c r="A8" s="28" t="s">
        <v>18</v>
      </c>
      <c r="B8" s="29">
        <f t="shared" ref="B8:P8" si="0">SUM(B6:B7)</f>
        <v>0.33712999999999999</v>
      </c>
      <c r="C8" s="29">
        <f t="shared" si="0"/>
        <v>0.44462999999999997</v>
      </c>
      <c r="D8" s="29">
        <f t="shared" si="0"/>
        <v>0.22733999999999999</v>
      </c>
      <c r="E8" s="29">
        <f t="shared" si="0"/>
        <v>283.85485</v>
      </c>
      <c r="F8" s="29">
        <f t="shared" si="0"/>
        <v>0.34960999999999998</v>
      </c>
      <c r="G8" s="29">
        <f t="shared" si="0"/>
        <v>0.18201999999999999</v>
      </c>
      <c r="H8" s="29">
        <f t="shared" si="0"/>
        <v>0.34581000000000001</v>
      </c>
      <c r="I8" s="29">
        <f t="shared" si="0"/>
        <v>0.19245999999999999</v>
      </c>
      <c r="J8" s="29">
        <f t="shared" si="0"/>
        <v>26.215009999999999</v>
      </c>
      <c r="K8" s="29">
        <f t="shared" si="0"/>
        <v>0.25390000000000001</v>
      </c>
      <c r="L8" s="29">
        <f t="shared" si="0"/>
        <v>1.69536</v>
      </c>
      <c r="M8" s="32">
        <f t="shared" si="0"/>
        <v>0.25629999999999997</v>
      </c>
      <c r="N8" s="32">
        <f t="shared" si="0"/>
        <v>0.2515</v>
      </c>
      <c r="O8" s="32">
        <f t="shared" si="0"/>
        <v>0.33893000000000001</v>
      </c>
      <c r="P8" s="32">
        <f t="shared" si="0"/>
        <v>0.33533000000000002</v>
      </c>
    </row>
    <row r="9" spans="1:16" ht="15.75" thickBot="1" x14ac:dyDescent="0.3">
      <c r="A9" s="34" t="s">
        <v>19</v>
      </c>
      <c r="B9" s="74">
        <f>B8/2</f>
        <v>0.16856499999999999</v>
      </c>
      <c r="C9" s="74">
        <f>C8/2</f>
        <v>0.22231499999999998</v>
      </c>
      <c r="D9" s="74">
        <f t="shared" ref="D9:L9" si="1">D8/2</f>
        <v>0.11366999999999999</v>
      </c>
      <c r="E9" s="74">
        <f t="shared" si="1"/>
        <v>141.927425</v>
      </c>
      <c r="F9" s="74">
        <f t="shared" si="1"/>
        <v>0.17480499999999999</v>
      </c>
      <c r="G9" s="74">
        <f t="shared" si="1"/>
        <v>9.1009999999999994E-2</v>
      </c>
      <c r="H9" s="74">
        <f t="shared" si="1"/>
        <v>0.172905</v>
      </c>
      <c r="I9" s="74">
        <f t="shared" si="1"/>
        <v>9.6229999999999996E-2</v>
      </c>
      <c r="J9" s="74">
        <f t="shared" si="1"/>
        <v>13.107505</v>
      </c>
      <c r="K9" s="74">
        <f t="shared" si="1"/>
        <v>0.12695000000000001</v>
      </c>
      <c r="L9" s="74">
        <f t="shared" si="1"/>
        <v>0.84767999999999999</v>
      </c>
      <c r="M9" s="75">
        <f>M8/2</f>
        <v>0.12814999999999999</v>
      </c>
      <c r="N9" s="75">
        <f t="shared" ref="N9:P9" si="2">N8/2</f>
        <v>0.12575</v>
      </c>
      <c r="O9" s="75">
        <f t="shared" si="2"/>
        <v>0.169465</v>
      </c>
      <c r="P9" s="75">
        <f t="shared" si="2"/>
        <v>0.16766500000000001</v>
      </c>
    </row>
    <row r="10" spans="1:16" ht="15.75" thickTop="1" x14ac:dyDescent="0.25">
      <c r="A10" s="39">
        <v>42618</v>
      </c>
      <c r="B10" s="40">
        <v>0.16808999999999999</v>
      </c>
      <c r="C10" s="40">
        <v>0.22303999999999999</v>
      </c>
      <c r="D10" s="41">
        <v>0.11404</v>
      </c>
      <c r="E10" s="42">
        <v>142.08287999999999</v>
      </c>
      <c r="F10" s="41">
        <v>0.17455999999999999</v>
      </c>
      <c r="G10" s="42">
        <v>9.1050000000000006E-2</v>
      </c>
      <c r="H10" s="41">
        <v>0.17293</v>
      </c>
      <c r="I10" s="42">
        <v>9.5659999999999995E-2</v>
      </c>
      <c r="J10" s="42">
        <v>13.236750000000001</v>
      </c>
      <c r="K10" s="41">
        <v>0.12720000000000001</v>
      </c>
      <c r="L10" s="42">
        <v>0.84955000000000003</v>
      </c>
      <c r="M10" s="43">
        <v>0.12839999999999999</v>
      </c>
      <c r="N10" s="44">
        <v>0.126</v>
      </c>
      <c r="O10" s="43">
        <v>0.16899</v>
      </c>
      <c r="P10" s="44">
        <v>0.16719000000000001</v>
      </c>
    </row>
    <row r="11" spans="1:16" x14ac:dyDescent="0.25">
      <c r="A11" s="39">
        <v>42619</v>
      </c>
      <c r="B11" s="40">
        <v>0.16786000000000001</v>
      </c>
      <c r="C11" s="40">
        <v>0.22337000000000001</v>
      </c>
      <c r="D11" s="41">
        <v>0.11421000000000001</v>
      </c>
      <c r="E11" s="42">
        <v>141.14116999999999</v>
      </c>
      <c r="F11" s="41">
        <v>0.17424000000000001</v>
      </c>
      <c r="G11" s="42">
        <v>9.1120000000000007E-2</v>
      </c>
      <c r="H11" s="41">
        <v>0.17272999999999999</v>
      </c>
      <c r="I11" s="42">
        <v>9.5689999999999997E-2</v>
      </c>
      <c r="J11" s="42">
        <v>13.165050000000001</v>
      </c>
      <c r="K11" s="41">
        <v>0.1273</v>
      </c>
      <c r="L11" s="42">
        <v>0.85002</v>
      </c>
      <c r="M11" s="43">
        <v>0.1285</v>
      </c>
      <c r="N11" s="44">
        <v>0.12609999999999999</v>
      </c>
      <c r="O11" s="43">
        <v>0.16875999999999999</v>
      </c>
      <c r="P11" s="44">
        <v>0.16696</v>
      </c>
    </row>
    <row r="12" spans="1:16" x14ac:dyDescent="0.25">
      <c r="A12" s="39">
        <v>42620</v>
      </c>
      <c r="B12" s="40">
        <v>0.16652</v>
      </c>
      <c r="C12" s="40">
        <v>0.22070000000000001</v>
      </c>
      <c r="D12" s="41">
        <v>0.11354</v>
      </c>
      <c r="E12" s="42">
        <v>140.40425999999999</v>
      </c>
      <c r="F12" s="41">
        <v>0.17291999999999999</v>
      </c>
      <c r="G12" s="42">
        <v>9.1090000000000004E-2</v>
      </c>
      <c r="H12" s="41">
        <v>0.17202999999999999</v>
      </c>
      <c r="I12" s="42">
        <v>9.5100000000000004E-2</v>
      </c>
      <c r="J12" s="42">
        <v>13.0753</v>
      </c>
      <c r="K12" s="41">
        <v>0.1273</v>
      </c>
      <c r="L12" s="42">
        <v>0.84992000000000001</v>
      </c>
      <c r="M12" s="43">
        <v>0.1285</v>
      </c>
      <c r="N12" s="44">
        <v>0.12609999999999999</v>
      </c>
      <c r="O12" s="43">
        <v>0.16742000000000001</v>
      </c>
      <c r="P12" s="44">
        <v>0.16561999999999999</v>
      </c>
    </row>
    <row r="13" spans="1:16" x14ac:dyDescent="0.25">
      <c r="A13" s="39">
        <v>42621</v>
      </c>
      <c r="B13" s="40">
        <v>0.1668</v>
      </c>
      <c r="C13" s="40">
        <v>0.22273000000000001</v>
      </c>
      <c r="D13" s="41">
        <v>0.11388</v>
      </c>
      <c r="E13" s="42">
        <v>139.77456000000001</v>
      </c>
      <c r="F13" s="41">
        <v>0.17177000000000001</v>
      </c>
      <c r="G13" s="42">
        <v>9.1209999999999999E-2</v>
      </c>
      <c r="H13" s="41">
        <v>0.1724</v>
      </c>
      <c r="I13" s="42">
        <v>9.5949999999999994E-2</v>
      </c>
      <c r="J13" s="42">
        <v>13.018079999999999</v>
      </c>
      <c r="K13" s="41">
        <v>0.128</v>
      </c>
      <c r="L13" s="42">
        <v>0.85314999999999996</v>
      </c>
      <c r="M13" s="43">
        <v>0.12920000000000001</v>
      </c>
      <c r="N13" s="44">
        <v>0.1268</v>
      </c>
      <c r="O13" s="43">
        <v>0.16769999999999999</v>
      </c>
      <c r="P13" s="44">
        <v>0.16589999999999999</v>
      </c>
    </row>
    <row r="14" spans="1:16" ht="15.75" thickBot="1" x14ac:dyDescent="0.3">
      <c r="A14" s="45">
        <v>42622</v>
      </c>
      <c r="B14" s="46">
        <v>0.16669</v>
      </c>
      <c r="C14" s="46">
        <v>0.22212999999999999</v>
      </c>
      <c r="D14" s="47">
        <v>0.11357</v>
      </c>
      <c r="E14" s="48">
        <v>139.97774999999999</v>
      </c>
      <c r="F14" s="47">
        <v>0.17233999999999999</v>
      </c>
      <c r="G14" s="48">
        <v>9.1170000000000001E-2</v>
      </c>
      <c r="H14" s="47">
        <v>0.17263999999999999</v>
      </c>
      <c r="I14" s="48">
        <v>9.6119999999999997E-2</v>
      </c>
      <c r="J14" s="48">
        <v>13.05579</v>
      </c>
      <c r="K14" s="47">
        <v>0.12809999999999999</v>
      </c>
      <c r="L14" s="48">
        <v>0.85365999999999997</v>
      </c>
      <c r="M14" s="23">
        <v>0.1293</v>
      </c>
      <c r="N14" s="24">
        <v>0.12690000000000001</v>
      </c>
      <c r="O14" s="23">
        <v>0.16758999999999999</v>
      </c>
      <c r="P14" s="24">
        <v>0.16578999999999999</v>
      </c>
    </row>
    <row r="15" spans="1:16" ht="15.75" thickTop="1" x14ac:dyDescent="0.25">
      <c r="A15" s="28" t="s">
        <v>18</v>
      </c>
      <c r="B15" s="29">
        <f>SUM(B10:B14)</f>
        <v>0.83596000000000004</v>
      </c>
      <c r="C15" s="29">
        <f>SUM(C10:C14)</f>
        <v>1.1119699999999999</v>
      </c>
      <c r="D15" s="31">
        <f t="shared" ref="D15:L15" si="3">SUM(D10:D14)</f>
        <v>0.56923999999999997</v>
      </c>
      <c r="E15" s="31">
        <f t="shared" si="3"/>
        <v>703.38061999999991</v>
      </c>
      <c r="F15" s="31">
        <f t="shared" si="3"/>
        <v>0.86582999999999988</v>
      </c>
      <c r="G15" s="31">
        <f t="shared" si="3"/>
        <v>0.45564000000000004</v>
      </c>
      <c r="H15" s="31">
        <f t="shared" si="3"/>
        <v>0.86273</v>
      </c>
      <c r="I15" s="31">
        <f t="shared" si="3"/>
        <v>0.47851999999999995</v>
      </c>
      <c r="J15" s="31">
        <f t="shared" si="3"/>
        <v>65.550969999999992</v>
      </c>
      <c r="K15" s="49">
        <f t="shared" si="3"/>
        <v>0.63790000000000002</v>
      </c>
      <c r="L15" s="49">
        <f t="shared" si="3"/>
        <v>4.2562999999999995</v>
      </c>
      <c r="M15" s="32">
        <f>SUM(M10:M14)</f>
        <v>0.64390000000000003</v>
      </c>
      <c r="N15" s="32">
        <f t="shared" ref="N15:P15" si="4">SUM(N10:N14)</f>
        <v>0.63190000000000002</v>
      </c>
      <c r="O15" s="32">
        <f t="shared" si="4"/>
        <v>0.84045999999999998</v>
      </c>
      <c r="P15" s="32">
        <f t="shared" si="4"/>
        <v>0.83145999999999998</v>
      </c>
    </row>
    <row r="16" spans="1:16" ht="15.75" thickBot="1" x14ac:dyDescent="0.3">
      <c r="A16" s="34" t="s">
        <v>19</v>
      </c>
      <c r="B16" s="35">
        <f>B15/5</f>
        <v>0.16719200000000001</v>
      </c>
      <c r="C16" s="35">
        <f>C15/5</f>
        <v>0.22239399999999998</v>
      </c>
      <c r="D16" s="36">
        <f t="shared" ref="D16:L16" si="5">D15/5</f>
        <v>0.11384799999999999</v>
      </c>
      <c r="E16" s="36">
        <f t="shared" si="5"/>
        <v>140.67612399999999</v>
      </c>
      <c r="F16" s="36">
        <f t="shared" si="5"/>
        <v>0.17316599999999999</v>
      </c>
      <c r="G16" s="36">
        <f t="shared" si="5"/>
        <v>9.1128000000000015E-2</v>
      </c>
      <c r="H16" s="36">
        <f t="shared" si="5"/>
        <v>0.172546</v>
      </c>
      <c r="I16" s="36">
        <f t="shared" si="5"/>
        <v>9.5703999999999984E-2</v>
      </c>
      <c r="J16" s="36">
        <f t="shared" si="5"/>
        <v>13.110193999999998</v>
      </c>
      <c r="K16" s="37">
        <f t="shared" si="5"/>
        <v>0.12758</v>
      </c>
      <c r="L16" s="37">
        <f t="shared" si="5"/>
        <v>0.85125999999999991</v>
      </c>
      <c r="M16" s="38">
        <f>M15/5</f>
        <v>0.12878000000000001</v>
      </c>
      <c r="N16" s="50">
        <f>N15/5</f>
        <v>0.12637999999999999</v>
      </c>
      <c r="O16" s="50">
        <f t="shared" ref="O16:P16" si="6">O15/5</f>
        <v>0.16809199999999999</v>
      </c>
      <c r="P16" s="50">
        <f t="shared" si="6"/>
        <v>0.166292</v>
      </c>
    </row>
    <row r="17" spans="1:16" ht="15.75" thickTop="1" x14ac:dyDescent="0.25">
      <c r="A17" s="39">
        <v>42625</v>
      </c>
      <c r="B17" s="40">
        <v>0.16822000000000001</v>
      </c>
      <c r="C17" s="40">
        <v>0.22169</v>
      </c>
      <c r="D17" s="41">
        <v>0.11335000000000001</v>
      </c>
      <c r="E17" s="42">
        <v>140.22190000000001</v>
      </c>
      <c r="F17" s="41">
        <v>0.17380999999999999</v>
      </c>
      <c r="G17" s="42">
        <v>9.5949999999999994E-2</v>
      </c>
      <c r="H17" s="41">
        <v>0.17311000000000001</v>
      </c>
      <c r="I17" s="42">
        <v>9.5949999999999994E-2</v>
      </c>
      <c r="J17" s="42">
        <v>13.07864</v>
      </c>
      <c r="K17" s="41">
        <v>0.1273</v>
      </c>
      <c r="L17" s="42">
        <v>0.85021000000000002</v>
      </c>
      <c r="M17" s="43">
        <v>0.1285</v>
      </c>
      <c r="N17" s="44">
        <v>0.12609999999999999</v>
      </c>
      <c r="O17" s="43">
        <v>0.16911999999999999</v>
      </c>
      <c r="P17" s="44">
        <v>0.16732</v>
      </c>
    </row>
    <row r="18" spans="1:16" x14ac:dyDescent="0.25">
      <c r="A18" s="39">
        <v>42626</v>
      </c>
      <c r="B18" s="40">
        <v>0.16886000000000001</v>
      </c>
      <c r="C18" s="40">
        <v>0.22128999999999999</v>
      </c>
      <c r="D18" s="41">
        <v>0.11314</v>
      </c>
      <c r="E18" s="42">
        <v>141.23845</v>
      </c>
      <c r="F18" s="41">
        <v>0.17354</v>
      </c>
      <c r="G18" s="42">
        <v>9.0749999999999997E-2</v>
      </c>
      <c r="H18" s="41">
        <v>0.17277000000000001</v>
      </c>
      <c r="I18" s="42">
        <v>9.5600000000000004E-2</v>
      </c>
      <c r="J18" s="42">
        <v>12.98136</v>
      </c>
      <c r="K18" s="41">
        <v>0.12709999999999999</v>
      </c>
      <c r="L18" s="42">
        <v>0.84887999999999997</v>
      </c>
      <c r="M18" s="43">
        <v>0.1283</v>
      </c>
      <c r="N18" s="44">
        <v>0.12590000000000001</v>
      </c>
      <c r="O18" s="43">
        <v>0.16975999999999999</v>
      </c>
      <c r="P18" s="44">
        <v>0.16796</v>
      </c>
    </row>
    <row r="19" spans="1:16" x14ac:dyDescent="0.25">
      <c r="A19" s="39">
        <v>42627</v>
      </c>
      <c r="B19" s="40">
        <v>0.16889000000000001</v>
      </c>
      <c r="C19" s="40">
        <v>0.21990999999999999</v>
      </c>
      <c r="D19" s="41">
        <v>0.11244</v>
      </c>
      <c r="E19" s="42">
        <v>140.92753999999999</v>
      </c>
      <c r="F19" s="41">
        <v>0.17402000000000001</v>
      </c>
      <c r="G19" s="42">
        <v>9.0090000000000003E-2</v>
      </c>
      <c r="H19" s="41">
        <v>0.1724</v>
      </c>
      <c r="I19" s="42">
        <v>9.5659999999999995E-2</v>
      </c>
      <c r="J19" s="42">
        <v>12.932499999999999</v>
      </c>
      <c r="K19" s="41">
        <v>0.12620000000000001</v>
      </c>
      <c r="L19" s="42">
        <v>0.84287000000000001</v>
      </c>
      <c r="M19" s="43">
        <v>0.12740000000000001</v>
      </c>
      <c r="N19" s="44">
        <v>0.125</v>
      </c>
      <c r="O19" s="43">
        <v>0.16979</v>
      </c>
      <c r="P19" s="44">
        <v>0.16799</v>
      </c>
    </row>
    <row r="20" spans="1:16" x14ac:dyDescent="0.25">
      <c r="A20" s="39">
        <v>42628</v>
      </c>
      <c r="B20" s="40">
        <v>0.16922999999999999</v>
      </c>
      <c r="C20" s="40">
        <v>0.2198</v>
      </c>
      <c r="D20" s="41">
        <v>0.11237999999999999</v>
      </c>
      <c r="E20" s="42">
        <v>142.28801000000001</v>
      </c>
      <c r="F20" s="41">
        <v>0.17349000000000001</v>
      </c>
      <c r="G20" s="42">
        <v>9.0340000000000004E-2</v>
      </c>
      <c r="H20" s="41">
        <v>0.17238999999999999</v>
      </c>
      <c r="I20" s="42">
        <v>9.5610000000000001E-2</v>
      </c>
      <c r="J20" s="42">
        <v>12.95252</v>
      </c>
      <c r="K20" s="41">
        <v>0.12640000000000001</v>
      </c>
      <c r="L20" s="42">
        <v>0.84352000000000005</v>
      </c>
      <c r="M20" s="43">
        <v>0.12759999999999999</v>
      </c>
      <c r="N20" s="44">
        <v>0.12520000000000001</v>
      </c>
      <c r="O20" s="43">
        <v>0.17013</v>
      </c>
      <c r="P20" s="44">
        <v>0.16833000000000001</v>
      </c>
    </row>
    <row r="21" spans="1:16" ht="15.75" thickBot="1" x14ac:dyDescent="0.3">
      <c r="A21" s="45">
        <v>42629</v>
      </c>
      <c r="B21" s="46">
        <v>0.16886999999999999</v>
      </c>
      <c r="C21" s="46">
        <v>0.22075</v>
      </c>
      <c r="D21" s="47">
        <v>0.11287</v>
      </c>
      <c r="E21" s="48">
        <v>142.78360000000001</v>
      </c>
      <c r="F21" s="47">
        <v>0.17344000000000001</v>
      </c>
      <c r="G21" s="48">
        <v>9.0620000000000006E-2</v>
      </c>
      <c r="H21" s="47">
        <v>0.17296</v>
      </c>
      <c r="I21" s="48">
        <v>9.0620000000000006E-2</v>
      </c>
      <c r="J21" s="48">
        <v>12.96363</v>
      </c>
      <c r="K21" s="47">
        <v>0.12690000000000001</v>
      </c>
      <c r="L21" s="48">
        <v>0.84677999999999998</v>
      </c>
      <c r="M21" s="23">
        <v>0.12809999999999999</v>
      </c>
      <c r="N21" s="24">
        <v>0.12570000000000001</v>
      </c>
      <c r="O21" s="23">
        <v>0.16977</v>
      </c>
      <c r="P21" s="24">
        <v>0.16797000000000001</v>
      </c>
    </row>
    <row r="22" spans="1:16" ht="15.75" thickTop="1" x14ac:dyDescent="0.25">
      <c r="A22" s="28" t="s">
        <v>18</v>
      </c>
      <c r="B22" s="29">
        <f>SUM(B17:B21)</f>
        <v>0.84406999999999999</v>
      </c>
      <c r="C22" s="29">
        <f>SUM(C17:C21)</f>
        <v>1.10344</v>
      </c>
      <c r="D22" s="31">
        <f t="shared" ref="D22:P22" si="7">SUM(D17:D21)</f>
        <v>0.56418000000000001</v>
      </c>
      <c r="E22" s="31">
        <f t="shared" si="7"/>
        <v>707.45949999999993</v>
      </c>
      <c r="F22" s="31">
        <f t="shared" si="7"/>
        <v>0.86830000000000007</v>
      </c>
      <c r="G22" s="31">
        <f t="shared" si="7"/>
        <v>0.45774999999999999</v>
      </c>
      <c r="H22" s="31">
        <f t="shared" si="7"/>
        <v>0.86363000000000012</v>
      </c>
      <c r="I22" s="31">
        <f t="shared" si="7"/>
        <v>0.47343999999999997</v>
      </c>
      <c r="J22" s="31">
        <f t="shared" si="7"/>
        <v>64.908649999999994</v>
      </c>
      <c r="K22" s="49">
        <f t="shared" si="7"/>
        <v>0.63389999999999991</v>
      </c>
      <c r="L22" s="31"/>
      <c r="M22" s="32">
        <f t="shared" si="7"/>
        <v>0.63990000000000002</v>
      </c>
      <c r="N22" s="33">
        <f t="shared" si="7"/>
        <v>0.62790000000000001</v>
      </c>
      <c r="O22" s="33">
        <f t="shared" si="7"/>
        <v>0.84856999999999994</v>
      </c>
      <c r="P22" s="33">
        <f t="shared" si="7"/>
        <v>0.83956999999999993</v>
      </c>
    </row>
    <row r="23" spans="1:16" ht="15.75" thickBot="1" x14ac:dyDescent="0.3">
      <c r="A23" s="34" t="s">
        <v>19</v>
      </c>
      <c r="B23" s="35">
        <f>B22/5</f>
        <v>0.16881399999999999</v>
      </c>
      <c r="C23" s="35">
        <f>C22/5</f>
        <v>0.220688</v>
      </c>
      <c r="D23" s="36">
        <f t="shared" ref="D23:K23" si="8">D22/5</f>
        <v>0.11283600000000001</v>
      </c>
      <c r="E23" s="36">
        <f t="shared" si="8"/>
        <v>141.49189999999999</v>
      </c>
      <c r="F23" s="36">
        <f t="shared" si="8"/>
        <v>0.17366000000000001</v>
      </c>
      <c r="G23" s="36">
        <f t="shared" si="8"/>
        <v>9.1549999999999992E-2</v>
      </c>
      <c r="H23" s="36">
        <f t="shared" si="8"/>
        <v>0.17272600000000002</v>
      </c>
      <c r="I23" s="36">
        <f t="shared" si="8"/>
        <v>9.4687999999999994E-2</v>
      </c>
      <c r="J23" s="36">
        <f t="shared" si="8"/>
        <v>12.981729999999999</v>
      </c>
      <c r="K23" s="37">
        <f t="shared" si="8"/>
        <v>0.12677999999999998</v>
      </c>
      <c r="L23" s="36"/>
      <c r="M23" s="38">
        <f>M22/5</f>
        <v>0.12798000000000001</v>
      </c>
      <c r="N23" s="50">
        <f>N22/5</f>
        <v>0.12558</v>
      </c>
      <c r="O23" s="50">
        <f t="shared" ref="O23:P23" si="9">O22/5</f>
        <v>0.16971399999999998</v>
      </c>
      <c r="P23" s="50">
        <f t="shared" si="9"/>
        <v>0.16791399999999998</v>
      </c>
    </row>
    <row r="24" spans="1:16" ht="15.75" thickTop="1" x14ac:dyDescent="0.25">
      <c r="A24" s="39">
        <v>42632</v>
      </c>
      <c r="B24" s="40">
        <v>0.16928000000000001</v>
      </c>
      <c r="C24" s="40">
        <v>0.22226000000000001</v>
      </c>
      <c r="D24" s="41">
        <v>0.11355</v>
      </c>
      <c r="E24" s="42">
        <v>142.33256</v>
      </c>
      <c r="F24" s="41">
        <v>0.17437</v>
      </c>
      <c r="G24" s="42">
        <v>9.0509999999999993E-2</v>
      </c>
      <c r="H24" s="41">
        <v>0.17335</v>
      </c>
      <c r="I24" s="42">
        <v>9.0509999999999993E-2</v>
      </c>
      <c r="J24" s="42">
        <v>12.951589999999999</v>
      </c>
      <c r="K24" s="41">
        <v>0.12670000000000001</v>
      </c>
      <c r="L24" s="42">
        <v>0.84543999999999997</v>
      </c>
      <c r="M24" s="43">
        <v>0.12790000000000001</v>
      </c>
      <c r="N24" s="44">
        <v>0.1255</v>
      </c>
      <c r="O24" s="43">
        <v>0.17018</v>
      </c>
      <c r="P24" s="44">
        <v>0.16838</v>
      </c>
    </row>
    <row r="25" spans="1:16" x14ac:dyDescent="0.25">
      <c r="A25" s="39">
        <v>42633</v>
      </c>
      <c r="B25" s="40">
        <v>0.16821</v>
      </c>
      <c r="C25" s="40">
        <v>0.22176000000000001</v>
      </c>
      <c r="D25" s="41">
        <v>0.11337</v>
      </c>
      <c r="E25" s="42">
        <v>142.0778</v>
      </c>
      <c r="F25" s="41">
        <v>0.1739</v>
      </c>
      <c r="G25" s="42">
        <v>9.0770000000000003E-2</v>
      </c>
      <c r="H25" s="41">
        <v>0.17280000000000001</v>
      </c>
      <c r="I25" s="42">
        <v>9.7100000000000006E-2</v>
      </c>
      <c r="J25" s="42">
        <v>12.91643</v>
      </c>
      <c r="K25" s="41">
        <v>0.12670000000000001</v>
      </c>
      <c r="L25" s="42">
        <v>0.84463999999999995</v>
      </c>
      <c r="M25" s="43">
        <v>0.12790000000000001</v>
      </c>
      <c r="N25" s="44">
        <v>0.1255</v>
      </c>
      <c r="O25" s="43">
        <v>0.16911000000000001</v>
      </c>
      <c r="P25" s="44">
        <v>0.16730999999999999</v>
      </c>
    </row>
    <row r="26" spans="1:16" x14ac:dyDescent="0.25">
      <c r="A26" s="39">
        <v>42634</v>
      </c>
      <c r="B26" s="40">
        <v>0.16783000000000001</v>
      </c>
      <c r="C26" s="40">
        <v>0.22169</v>
      </c>
      <c r="D26" s="41">
        <v>0.11335000000000001</v>
      </c>
      <c r="E26" s="42">
        <v>141.77001000000001</v>
      </c>
      <c r="F26" s="41">
        <v>0.17297000000000001</v>
      </c>
      <c r="G26" s="42">
        <v>9.0789999999999996E-2</v>
      </c>
      <c r="H26" s="41">
        <v>0.17258999999999999</v>
      </c>
      <c r="I26" s="42">
        <v>9.7009999999999999E-2</v>
      </c>
      <c r="J26" s="42">
        <v>12.89489</v>
      </c>
      <c r="K26" s="41">
        <v>0.12670000000000001</v>
      </c>
      <c r="L26" s="42">
        <v>0.84519</v>
      </c>
      <c r="M26" s="43">
        <v>0.12790000000000001</v>
      </c>
      <c r="N26" s="44">
        <v>0.1255</v>
      </c>
      <c r="O26" s="43">
        <v>0.16872999999999999</v>
      </c>
      <c r="P26" s="44">
        <v>0.16693</v>
      </c>
    </row>
    <row r="27" spans="1:16" x14ac:dyDescent="0.25">
      <c r="A27" s="39">
        <v>42635</v>
      </c>
      <c r="B27" s="40">
        <v>0.16855999999999999</v>
      </c>
      <c r="C27" s="40">
        <v>0.22222</v>
      </c>
      <c r="D27" s="41">
        <v>0.11362</v>
      </c>
      <c r="E27" s="42">
        <v>141.71262999999999</v>
      </c>
      <c r="F27" s="41">
        <v>0.17291000000000001</v>
      </c>
      <c r="G27" s="42">
        <v>9.1039999999999996E-2</v>
      </c>
      <c r="H27" s="41">
        <v>0.17211000000000001</v>
      </c>
      <c r="I27" s="42">
        <v>9.1039999999999996E-2</v>
      </c>
      <c r="J27" s="42">
        <v>12.751440000000001</v>
      </c>
      <c r="K27" s="41">
        <v>0.127</v>
      </c>
      <c r="L27" s="42">
        <v>0.84726000000000001</v>
      </c>
      <c r="M27" s="43">
        <v>0.12820000000000001</v>
      </c>
      <c r="N27" s="44">
        <v>0.1258</v>
      </c>
      <c r="O27" s="43">
        <v>0.16946</v>
      </c>
      <c r="P27" s="44">
        <v>0.16766</v>
      </c>
    </row>
    <row r="28" spans="1:16" ht="15.75" thickBot="1" x14ac:dyDescent="0.3">
      <c r="A28" s="45">
        <v>42636</v>
      </c>
      <c r="B28" s="46">
        <v>0.16688</v>
      </c>
      <c r="C28" s="46">
        <v>0.22223000000000001</v>
      </c>
      <c r="D28" s="47">
        <v>0.11362999999999999</v>
      </c>
      <c r="E28" s="48">
        <v>140.68159</v>
      </c>
      <c r="F28" s="47">
        <v>0.17391999999999999</v>
      </c>
      <c r="G28" s="48">
        <v>9.7519999999999996E-2</v>
      </c>
      <c r="H28" s="47">
        <v>0.17266999999999999</v>
      </c>
      <c r="I28" s="48">
        <v>9.7519999999999996E-2</v>
      </c>
      <c r="J28" s="48">
        <v>12.815659999999999</v>
      </c>
      <c r="K28" s="47">
        <v>0.1275</v>
      </c>
      <c r="L28" s="48">
        <v>0.85004999999999997</v>
      </c>
      <c r="M28" s="23">
        <v>0.1275</v>
      </c>
      <c r="N28" s="24">
        <v>0.1263</v>
      </c>
      <c r="O28" s="23">
        <v>0.16778000000000001</v>
      </c>
      <c r="P28" s="24">
        <v>0.16597999999999999</v>
      </c>
    </row>
    <row r="29" spans="1:16" ht="15.75" thickTop="1" x14ac:dyDescent="0.25">
      <c r="A29" s="28" t="s">
        <v>18</v>
      </c>
      <c r="B29" s="29">
        <f t="shared" ref="B29:P29" si="10">SUM(B24:B28)</f>
        <v>0.84076000000000006</v>
      </c>
      <c r="C29" s="29">
        <f t="shared" si="10"/>
        <v>1.11016</v>
      </c>
      <c r="D29" s="29">
        <f t="shared" si="10"/>
        <v>0.56752000000000002</v>
      </c>
      <c r="E29" s="29">
        <f t="shared" si="10"/>
        <v>708.57459000000006</v>
      </c>
      <c r="F29" s="29">
        <f t="shared" si="10"/>
        <v>0.8680699999999999</v>
      </c>
      <c r="G29" s="29">
        <f t="shared" si="10"/>
        <v>0.46062999999999998</v>
      </c>
      <c r="H29" s="29">
        <f t="shared" si="10"/>
        <v>0.86351999999999995</v>
      </c>
      <c r="I29" s="29">
        <f t="shared" si="10"/>
        <v>0.47317999999999999</v>
      </c>
      <c r="J29" s="29">
        <f t="shared" si="10"/>
        <v>64.330010000000001</v>
      </c>
      <c r="K29" s="29">
        <f t="shared" si="10"/>
        <v>0.63460000000000005</v>
      </c>
      <c r="L29" s="29">
        <f t="shared" si="10"/>
        <v>4.2325800000000005</v>
      </c>
      <c r="M29" s="33">
        <f t="shared" si="10"/>
        <v>0.63939999999999997</v>
      </c>
      <c r="N29" s="33">
        <f t="shared" si="10"/>
        <v>0.62859999999999994</v>
      </c>
      <c r="O29" s="33">
        <f t="shared" si="10"/>
        <v>0.8452599999999999</v>
      </c>
      <c r="P29" s="33">
        <f t="shared" si="10"/>
        <v>0.83626</v>
      </c>
    </row>
    <row r="30" spans="1:16" ht="15.75" thickBot="1" x14ac:dyDescent="0.3">
      <c r="A30" s="34" t="s">
        <v>19</v>
      </c>
      <c r="B30" s="35">
        <f>B29/5</f>
        <v>0.16815200000000002</v>
      </c>
      <c r="C30" s="35">
        <f t="shared" ref="C30:L30" si="11">C29/5</f>
        <v>0.22203200000000001</v>
      </c>
      <c r="D30" s="35">
        <f t="shared" si="11"/>
        <v>0.11350400000000001</v>
      </c>
      <c r="E30" s="35">
        <f t="shared" si="11"/>
        <v>141.71491800000001</v>
      </c>
      <c r="F30" s="35">
        <f t="shared" si="11"/>
        <v>0.17361399999999999</v>
      </c>
      <c r="G30" s="35">
        <f t="shared" si="11"/>
        <v>9.2126E-2</v>
      </c>
      <c r="H30" s="35">
        <f t="shared" si="11"/>
        <v>0.172704</v>
      </c>
      <c r="I30" s="35">
        <f t="shared" si="11"/>
        <v>9.4635999999999998E-2</v>
      </c>
      <c r="J30" s="35">
        <f t="shared" si="11"/>
        <v>12.866002</v>
      </c>
      <c r="K30" s="35">
        <f t="shared" si="11"/>
        <v>0.12692000000000001</v>
      </c>
      <c r="L30" s="35">
        <f t="shared" si="11"/>
        <v>0.84651600000000005</v>
      </c>
      <c r="M30" s="38">
        <f>M29/5</f>
        <v>0.12787999999999999</v>
      </c>
      <c r="N30" s="50">
        <f>N29/5</f>
        <v>0.12572</v>
      </c>
      <c r="O30" s="50">
        <f t="shared" ref="O30:P30" si="12">O29/5</f>
        <v>0.16905199999999998</v>
      </c>
      <c r="P30" s="50">
        <f t="shared" si="12"/>
        <v>0.16725200000000001</v>
      </c>
    </row>
    <row r="31" spans="1:16" ht="15.75" thickTop="1" x14ac:dyDescent="0.25">
      <c r="A31" s="39">
        <v>42639</v>
      </c>
      <c r="B31" s="40">
        <v>0.16725999999999999</v>
      </c>
      <c r="C31" s="40">
        <v>0.22217999999999999</v>
      </c>
      <c r="D31" s="41">
        <v>0.11357</v>
      </c>
      <c r="E31" s="42">
        <v>140.72955999999999</v>
      </c>
      <c r="F31" s="41">
        <v>0.17605999999999999</v>
      </c>
      <c r="G31" s="42">
        <v>9.1139999999999999E-2</v>
      </c>
      <c r="H31" s="41">
        <v>0.17327999999999999</v>
      </c>
      <c r="I31" s="42">
        <v>9.8369999999999999E-2</v>
      </c>
      <c r="J31" s="42">
        <v>12.87415</v>
      </c>
      <c r="K31" s="41">
        <v>0.1275</v>
      </c>
      <c r="L31" s="42">
        <v>0.85038999999999998</v>
      </c>
      <c r="M31" s="43">
        <v>0.12870000000000001</v>
      </c>
      <c r="N31" s="44">
        <v>0.1263</v>
      </c>
      <c r="O31" s="43">
        <v>0.16816</v>
      </c>
      <c r="P31" s="44">
        <v>0.16636000000000001</v>
      </c>
    </row>
    <row r="32" spans="1:16" x14ac:dyDescent="0.25">
      <c r="A32" s="39">
        <v>42640</v>
      </c>
      <c r="B32" s="40">
        <v>0.16708000000000001</v>
      </c>
      <c r="C32" s="40">
        <v>0.22159999999999999</v>
      </c>
      <c r="D32" s="41">
        <v>0.11334</v>
      </c>
      <c r="E32" s="42">
        <v>141.18987999999999</v>
      </c>
      <c r="F32" s="41">
        <v>0.1754</v>
      </c>
      <c r="G32" s="42">
        <v>9.1170000000000001E-2</v>
      </c>
      <c r="H32" s="41">
        <v>0.17355999999999999</v>
      </c>
      <c r="I32" s="42">
        <v>9.8033999999999996E-2</v>
      </c>
      <c r="J32" s="42">
        <v>12.804180000000001</v>
      </c>
      <c r="K32" s="41">
        <v>0.12759999999999999</v>
      </c>
      <c r="L32" s="42">
        <v>0.85102999999999995</v>
      </c>
      <c r="M32" s="43">
        <v>0.1288</v>
      </c>
      <c r="N32" s="44">
        <v>0.12640000000000001</v>
      </c>
      <c r="O32" s="43">
        <v>0.16797999999999999</v>
      </c>
      <c r="P32" s="44">
        <v>0.16617999999999999</v>
      </c>
    </row>
    <row r="33" spans="1:16" x14ac:dyDescent="0.25">
      <c r="A33" s="39">
        <v>42641</v>
      </c>
      <c r="B33" s="40">
        <v>0.16649</v>
      </c>
      <c r="C33" s="40">
        <v>0.22269</v>
      </c>
      <c r="D33" s="41">
        <v>0.11380999999999999</v>
      </c>
      <c r="E33" s="42">
        <v>140.86832999999999</v>
      </c>
      <c r="F33" s="41">
        <v>0.17473</v>
      </c>
      <c r="G33" s="42">
        <v>9.1130000000000003E-2</v>
      </c>
      <c r="H33" s="41">
        <v>0.17355000000000001</v>
      </c>
      <c r="I33" s="42">
        <v>9.8040000000000002E-2</v>
      </c>
      <c r="J33" s="42">
        <v>12.811199999999999</v>
      </c>
      <c r="K33" s="41">
        <v>0.12759999999999999</v>
      </c>
      <c r="L33" s="42">
        <v>0.85092000000000001</v>
      </c>
      <c r="M33" s="43">
        <v>0.1288</v>
      </c>
      <c r="N33" s="44">
        <v>0.12640000000000001</v>
      </c>
      <c r="O33" s="43">
        <v>0.16739000000000001</v>
      </c>
      <c r="P33" s="44">
        <v>0.16558999999999999</v>
      </c>
    </row>
    <row r="34" spans="1:16" x14ac:dyDescent="0.25">
      <c r="A34" s="39">
        <v>42642</v>
      </c>
      <c r="B34" s="40">
        <v>0.16675000000000001</v>
      </c>
      <c r="C34" s="40">
        <v>0.22316</v>
      </c>
      <c r="D34" s="41">
        <v>0.11405</v>
      </c>
      <c r="E34" s="42">
        <v>140.11704</v>
      </c>
      <c r="F34" s="41">
        <v>0.17580000000000001</v>
      </c>
      <c r="G34" s="42">
        <v>9.1340000000000005E-2</v>
      </c>
      <c r="H34" s="41">
        <v>0.17580000000000001</v>
      </c>
      <c r="I34" s="42">
        <v>9.1340000000000005E-2</v>
      </c>
      <c r="J34" s="42">
        <v>12.853490000000001</v>
      </c>
      <c r="K34" s="41">
        <v>0.1278</v>
      </c>
      <c r="L34" s="42">
        <v>0.85265999999999997</v>
      </c>
      <c r="M34" s="43">
        <v>0.129</v>
      </c>
      <c r="N34" s="44">
        <v>0.12659999999999999</v>
      </c>
      <c r="O34" s="43">
        <v>0.16764999999999999</v>
      </c>
      <c r="P34" s="44">
        <v>0.16585</v>
      </c>
    </row>
    <row r="35" spans="1:16" ht="15.75" thickBot="1" x14ac:dyDescent="0.3">
      <c r="A35" s="45">
        <v>42643</v>
      </c>
      <c r="B35" s="46">
        <v>0.16631000000000001</v>
      </c>
      <c r="C35" s="46">
        <v>0.22212000000000001</v>
      </c>
      <c r="D35" s="47">
        <v>0.11358</v>
      </c>
      <c r="E35" s="48">
        <v>139.75194999999999</v>
      </c>
      <c r="F35" s="47">
        <v>0.17538000000000001</v>
      </c>
      <c r="G35" s="48">
        <v>9.1179999999999997E-2</v>
      </c>
      <c r="H35" s="47">
        <v>0.17365</v>
      </c>
      <c r="I35" s="48">
        <v>9.1179999999999997E-2</v>
      </c>
      <c r="J35" s="48">
        <v>12.92149</v>
      </c>
      <c r="K35" s="47">
        <v>0.1275</v>
      </c>
      <c r="L35" s="48">
        <v>0.85019999999999996</v>
      </c>
      <c r="M35" s="23">
        <v>0.12870000000000001</v>
      </c>
      <c r="N35" s="24">
        <v>0.1263</v>
      </c>
      <c r="O35" s="23">
        <v>0.16721</v>
      </c>
      <c r="P35" s="24">
        <v>0.16541</v>
      </c>
    </row>
    <row r="36" spans="1:16" ht="15.75" thickTop="1" x14ac:dyDescent="0.25">
      <c r="A36" s="28" t="s">
        <v>18</v>
      </c>
      <c r="B36" s="29">
        <f t="shared" ref="B36:P36" si="13">SUM(B31:B35)</f>
        <v>0.83389000000000002</v>
      </c>
      <c r="C36" s="29">
        <f t="shared" si="13"/>
        <v>1.11175</v>
      </c>
      <c r="D36" s="30">
        <f t="shared" si="13"/>
        <v>0.56835000000000002</v>
      </c>
      <c r="E36" s="31">
        <f t="shared" si="13"/>
        <v>702.65675999999996</v>
      </c>
      <c r="F36" s="30">
        <f t="shared" si="13"/>
        <v>0.87736999999999987</v>
      </c>
      <c r="G36" s="31">
        <f t="shared" si="13"/>
        <v>0.45595999999999998</v>
      </c>
      <c r="H36" s="30">
        <f t="shared" si="13"/>
        <v>0.86984000000000006</v>
      </c>
      <c r="I36" s="31">
        <f t="shared" si="13"/>
        <v>0.476964</v>
      </c>
      <c r="J36" s="31">
        <f t="shared" si="13"/>
        <v>64.264510000000001</v>
      </c>
      <c r="K36" s="30">
        <f t="shared" si="13"/>
        <v>0.6379999999999999</v>
      </c>
      <c r="L36" s="29">
        <f t="shared" si="13"/>
        <v>4.2552000000000003</v>
      </c>
      <c r="M36" s="32">
        <f t="shared" si="13"/>
        <v>0.64400000000000002</v>
      </c>
      <c r="N36" s="33">
        <f t="shared" si="13"/>
        <v>0.63200000000000001</v>
      </c>
      <c r="O36" s="33">
        <f t="shared" si="13"/>
        <v>0.83838999999999997</v>
      </c>
      <c r="P36" s="33">
        <f t="shared" si="13"/>
        <v>0.82939000000000007</v>
      </c>
    </row>
    <row r="37" spans="1:16" ht="15.75" thickBot="1" x14ac:dyDescent="0.3">
      <c r="A37" s="34" t="s">
        <v>19</v>
      </c>
      <c r="B37" s="35">
        <f>B36/5</f>
        <v>0.16677800000000001</v>
      </c>
      <c r="C37" s="35">
        <f>C36/5</f>
        <v>0.22234999999999999</v>
      </c>
      <c r="D37" s="36">
        <f t="shared" ref="D37:K37" si="14">D36/5</f>
        <v>0.11367000000000001</v>
      </c>
      <c r="E37" s="36">
        <f t="shared" si="14"/>
        <v>140.531352</v>
      </c>
      <c r="F37" s="36">
        <f t="shared" si="14"/>
        <v>0.17547399999999996</v>
      </c>
      <c r="G37" s="36">
        <f t="shared" si="14"/>
        <v>9.1191999999999995E-2</v>
      </c>
      <c r="H37" s="36">
        <f t="shared" si="14"/>
        <v>0.17396800000000001</v>
      </c>
      <c r="I37" s="36">
        <f t="shared" si="14"/>
        <v>9.53928E-2</v>
      </c>
      <c r="J37" s="36">
        <f t="shared" si="14"/>
        <v>12.852902</v>
      </c>
      <c r="K37" s="37">
        <f t="shared" si="14"/>
        <v>0.12759999999999999</v>
      </c>
      <c r="L37" s="36">
        <f>L36/5</f>
        <v>0.85104000000000002</v>
      </c>
      <c r="M37" s="38">
        <f>M36/5</f>
        <v>0.1288</v>
      </c>
      <c r="N37" s="38">
        <f t="shared" ref="N37:O37" si="15">N36/5</f>
        <v>0.12640000000000001</v>
      </c>
      <c r="O37" s="38">
        <f t="shared" si="15"/>
        <v>0.16767799999999999</v>
      </c>
      <c r="P37" s="38">
        <f>P36/5</f>
        <v>0.16587800000000003</v>
      </c>
    </row>
    <row r="38" spans="1:16" ht="15.75" thickTop="1" x14ac:dyDescent="0.25">
      <c r="A38" s="51"/>
      <c r="B38" s="40"/>
      <c r="C38" s="40"/>
      <c r="D38" s="41"/>
      <c r="E38" s="42"/>
      <c r="F38" s="41"/>
      <c r="G38" s="42"/>
      <c r="H38" s="41"/>
      <c r="I38" s="42"/>
      <c r="J38" s="42"/>
      <c r="K38" s="41"/>
      <c r="L38" s="42"/>
      <c r="M38" s="43"/>
      <c r="N38" s="44"/>
      <c r="O38" s="43"/>
      <c r="P38" s="44"/>
    </row>
    <row r="39" spans="1:16" x14ac:dyDescent="0.25">
      <c r="A39" s="51"/>
      <c r="B39" s="40"/>
      <c r="C39" s="52"/>
      <c r="D39" s="53"/>
      <c r="E39" s="54" t="s">
        <v>20</v>
      </c>
      <c r="F39" s="41"/>
      <c r="G39" s="42"/>
      <c r="H39" s="41"/>
      <c r="I39" s="42"/>
      <c r="J39" s="42"/>
      <c r="K39" s="41"/>
      <c r="L39" s="42"/>
      <c r="M39" s="43"/>
      <c r="N39" s="44"/>
      <c r="O39" s="43"/>
      <c r="P39" s="44"/>
    </row>
    <row r="40" spans="1:16" ht="15.75" thickBot="1" x14ac:dyDescent="0.3">
      <c r="A40" s="55"/>
      <c r="B40" s="56"/>
      <c r="C40" s="56"/>
      <c r="D40" s="57"/>
      <c r="E40" s="58"/>
      <c r="F40" s="57"/>
      <c r="G40" s="58"/>
      <c r="H40" s="57"/>
      <c r="I40" s="58"/>
      <c r="J40" s="58"/>
      <c r="K40" s="57"/>
      <c r="L40" s="58"/>
      <c r="M40" s="59"/>
      <c r="N40" s="60"/>
      <c r="O40" s="59"/>
      <c r="P40" s="60"/>
    </row>
    <row r="41" spans="1:16" x14ac:dyDescent="0.25">
      <c r="A41" s="61" t="s">
        <v>21</v>
      </c>
      <c r="B41" s="62">
        <f>SUM(B6:B7,B10:B14,B17:B21,B24:B28,B31:B35)</f>
        <v>3.6918100000000003</v>
      </c>
      <c r="C41" s="62">
        <f t="shared" ref="C41:P41" si="16">SUM(C6:C7,C10:C14,C17:C21,C24:C28,C31:C35)</f>
        <v>4.8819499999999998</v>
      </c>
      <c r="D41" s="62">
        <f t="shared" si="16"/>
        <v>2.4966300000000001</v>
      </c>
      <c r="E41" s="62">
        <f t="shared" si="16"/>
        <v>3105.92632</v>
      </c>
      <c r="F41" s="62">
        <f t="shared" si="16"/>
        <v>3.8291799999999996</v>
      </c>
      <c r="G41" s="62">
        <f t="shared" si="16"/>
        <v>2.012</v>
      </c>
      <c r="H41" s="62">
        <f t="shared" si="16"/>
        <v>3.8055300000000005</v>
      </c>
      <c r="I41" s="62">
        <f t="shared" si="16"/>
        <v>2.0945640000000001</v>
      </c>
      <c r="J41" s="62">
        <f t="shared" si="16"/>
        <v>285.26915000000002</v>
      </c>
      <c r="K41" s="62">
        <f t="shared" si="16"/>
        <v>2.7983000000000002</v>
      </c>
      <c r="L41" s="62">
        <f t="shared" si="16"/>
        <v>18.671700000000001</v>
      </c>
      <c r="M41" s="44">
        <f t="shared" si="16"/>
        <v>2.8234999999999992</v>
      </c>
      <c r="N41" s="44">
        <f t="shared" si="16"/>
        <v>2.7718999999999996</v>
      </c>
      <c r="O41" s="44">
        <f t="shared" si="16"/>
        <v>3.7116099999999994</v>
      </c>
      <c r="P41" s="44">
        <f t="shared" si="16"/>
        <v>3.6720099999999998</v>
      </c>
    </row>
    <row r="42" spans="1:16" x14ac:dyDescent="0.25">
      <c r="A42" s="61" t="s">
        <v>22</v>
      </c>
      <c r="B42" s="62">
        <f>B41/22</f>
        <v>0.16780954545454546</v>
      </c>
      <c r="C42" s="62">
        <f t="shared" ref="C42:P42" si="17">C41/22</f>
        <v>0.22190681818181818</v>
      </c>
      <c r="D42" s="62">
        <f t="shared" si="17"/>
        <v>0.11348318181818183</v>
      </c>
      <c r="E42" s="62">
        <f t="shared" si="17"/>
        <v>141.17846909090909</v>
      </c>
      <c r="F42" s="62">
        <f t="shared" si="17"/>
        <v>0.17405363636363635</v>
      </c>
      <c r="G42" s="62">
        <f t="shared" si="17"/>
        <v>9.1454545454545455E-2</v>
      </c>
      <c r="H42" s="62">
        <f t="shared" si="17"/>
        <v>0.17297863636363639</v>
      </c>
      <c r="I42" s="62">
        <f t="shared" si="17"/>
        <v>9.5207454545454553E-2</v>
      </c>
      <c r="J42" s="62">
        <f t="shared" si="17"/>
        <v>12.966779545454546</v>
      </c>
      <c r="K42" s="62">
        <f t="shared" si="17"/>
        <v>0.12719545454545456</v>
      </c>
      <c r="L42" s="62">
        <f t="shared" si="17"/>
        <v>0.84871363636363639</v>
      </c>
      <c r="M42" s="44">
        <f t="shared" si="17"/>
        <v>0.12834090909090906</v>
      </c>
      <c r="N42" s="44">
        <f t="shared" si="17"/>
        <v>0.12599545454545452</v>
      </c>
      <c r="O42" s="44">
        <f t="shared" si="17"/>
        <v>0.16870954545454542</v>
      </c>
      <c r="P42" s="44">
        <f t="shared" si="17"/>
        <v>0.16690954545454545</v>
      </c>
    </row>
    <row r="43" spans="1:16" x14ac:dyDescent="0.25">
      <c r="A43" s="61" t="s">
        <v>23</v>
      </c>
      <c r="B43" s="62">
        <f>1/B42</f>
        <v>5.9591365752842096</v>
      </c>
      <c r="C43" s="62">
        <f>1/C42</f>
        <v>4.5063960097911693</v>
      </c>
      <c r="D43" s="63">
        <f>1/D42</f>
        <v>8.8118784120995084</v>
      </c>
      <c r="E43" s="63">
        <f>1000/E42</f>
        <v>7.0832330626568112</v>
      </c>
      <c r="F43" s="63">
        <f t="shared" ref="F43:J43" si="18">1/F42</f>
        <v>5.7453554024621463</v>
      </c>
      <c r="G43" s="63">
        <f t="shared" si="18"/>
        <v>10.934393638170974</v>
      </c>
      <c r="H43" s="63">
        <f t="shared" si="18"/>
        <v>5.7810607195318386</v>
      </c>
      <c r="I43" s="63">
        <f t="shared" si="18"/>
        <v>10.503379223552013</v>
      </c>
      <c r="J43" s="63">
        <f t="shared" si="18"/>
        <v>7.7120151267671244E-2</v>
      </c>
      <c r="K43" s="64">
        <f>100/K42</f>
        <v>786.19161633849114</v>
      </c>
      <c r="L43" s="64">
        <f>100/L42</f>
        <v>117.82537208716934</v>
      </c>
      <c r="M43" s="32">
        <f>1/M42</f>
        <v>7.791747830706572</v>
      </c>
      <c r="N43" s="32">
        <f t="shared" ref="N43:P43" si="19">1/N42</f>
        <v>7.9367942566470671</v>
      </c>
      <c r="O43" s="32">
        <f t="shared" si="19"/>
        <v>5.9273468925883925</v>
      </c>
      <c r="P43" s="32">
        <f t="shared" si="19"/>
        <v>5.991269086957824</v>
      </c>
    </row>
    <row r="44" spans="1:16" ht="15.75" thickBot="1" x14ac:dyDescent="0.3">
      <c r="A44" s="55"/>
      <c r="B44" s="65"/>
      <c r="C44" s="65"/>
      <c r="D44" s="66"/>
      <c r="E44" s="67"/>
      <c r="F44" s="66"/>
      <c r="G44" s="67"/>
      <c r="H44" s="66"/>
      <c r="I44" s="67"/>
      <c r="J44" s="67"/>
      <c r="K44" s="66"/>
      <c r="L44" s="67"/>
      <c r="M44" s="68"/>
      <c r="N44" s="69"/>
      <c r="O44" s="68"/>
      <c r="P44" s="6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1" workbookViewId="0">
      <selection activeCell="A37" sqref="A37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2" width="10.85546875" customWidth="1"/>
    <col min="13" max="13" width="10.42578125" customWidth="1"/>
    <col min="14" max="14" width="10.28515625" customWidth="1"/>
    <col min="15" max="16" width="10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4" thickBot="1" x14ac:dyDescent="0.4">
      <c r="A2" s="1"/>
      <c r="B2" s="1"/>
      <c r="C2" s="73" t="s">
        <v>34</v>
      </c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</row>
    <row r="3" spans="1:16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1" t="s">
        <v>0</v>
      </c>
      <c r="N3" s="12"/>
      <c r="O3" s="12"/>
      <c r="P3" s="13"/>
    </row>
    <row r="4" spans="1:16" ht="15.75" thickBot="1" x14ac:dyDescent="0.3">
      <c r="A4" s="19"/>
      <c r="B4" s="4"/>
      <c r="C4" s="5"/>
      <c r="D4" s="6"/>
      <c r="E4" s="4"/>
      <c r="F4" s="6"/>
      <c r="G4" s="4"/>
      <c r="H4" s="6"/>
      <c r="I4" s="4"/>
      <c r="J4" s="4"/>
      <c r="K4" s="6"/>
      <c r="L4" s="4"/>
      <c r="M4" s="14" t="s">
        <v>1</v>
      </c>
      <c r="N4" s="15"/>
      <c r="O4" s="14" t="s">
        <v>2</v>
      </c>
      <c r="P4" s="16"/>
    </row>
    <row r="5" spans="1:16" ht="15.75" thickBot="1" x14ac:dyDescent="0.3">
      <c r="A5" s="7" t="s">
        <v>3</v>
      </c>
      <c r="B5" s="8" t="s">
        <v>4</v>
      </c>
      <c r="C5" s="9" t="s">
        <v>5</v>
      </c>
      <c r="D5" s="10" t="s">
        <v>6</v>
      </c>
      <c r="E5" s="8" t="s">
        <v>7</v>
      </c>
      <c r="F5" s="10" t="s">
        <v>8</v>
      </c>
      <c r="G5" s="8" t="s">
        <v>9</v>
      </c>
      <c r="H5" s="10" t="s">
        <v>10</v>
      </c>
      <c r="I5" s="8" t="s">
        <v>11</v>
      </c>
      <c r="J5" s="8" t="s">
        <v>13</v>
      </c>
      <c r="K5" s="10" t="s">
        <v>12</v>
      </c>
      <c r="L5" s="8" t="s">
        <v>24</v>
      </c>
      <c r="M5" s="17" t="s">
        <v>14</v>
      </c>
      <c r="N5" s="18" t="s">
        <v>15</v>
      </c>
      <c r="O5" s="17" t="s">
        <v>16</v>
      </c>
      <c r="P5" s="18" t="s">
        <v>17</v>
      </c>
    </row>
    <row r="6" spans="1:16" x14ac:dyDescent="0.25">
      <c r="A6" s="25">
        <v>42646</v>
      </c>
      <c r="B6" s="70">
        <v>0.16702</v>
      </c>
      <c r="C6" s="70">
        <v>0.22189</v>
      </c>
      <c r="D6" s="71">
        <v>0.10783</v>
      </c>
      <c r="E6" s="72">
        <v>141.04186000000001</v>
      </c>
      <c r="F6" s="71">
        <v>0.1754</v>
      </c>
      <c r="G6" s="72">
        <v>9.1170000000000001E-2</v>
      </c>
      <c r="H6" s="71">
        <v>0.17369000000000001</v>
      </c>
      <c r="I6" s="72">
        <v>9.8309999999999995E-2</v>
      </c>
      <c r="J6" s="72">
        <v>12.831300000000001</v>
      </c>
      <c r="K6" s="71">
        <v>0.12759999999999999</v>
      </c>
      <c r="L6" s="72">
        <v>0.85104999999999997</v>
      </c>
      <c r="M6" s="43">
        <v>0.1288</v>
      </c>
      <c r="N6" s="44">
        <v>0.12640000000000001</v>
      </c>
      <c r="O6" s="43">
        <v>0.16792000000000001</v>
      </c>
      <c r="P6" s="44">
        <v>0.16611999999999999</v>
      </c>
    </row>
    <row r="7" spans="1:16" x14ac:dyDescent="0.25">
      <c r="A7" s="26">
        <v>42647</v>
      </c>
      <c r="B7" s="70">
        <v>0.16667999999999999</v>
      </c>
      <c r="C7" s="70">
        <v>0.22258</v>
      </c>
      <c r="D7" s="71">
        <v>0.11379</v>
      </c>
      <c r="E7" s="72">
        <v>140.78079</v>
      </c>
      <c r="F7" s="71">
        <v>0.17560999999999999</v>
      </c>
      <c r="G7" s="72">
        <v>9.1359999999999997E-2</v>
      </c>
      <c r="H7" s="71">
        <v>0.17430999999999999</v>
      </c>
      <c r="I7" s="72">
        <v>9.9199999999999997E-2</v>
      </c>
      <c r="J7" s="72">
        <v>12.95772</v>
      </c>
      <c r="K7" s="71">
        <v>0.12770000000000001</v>
      </c>
      <c r="L7" s="72">
        <v>0.8518</v>
      </c>
      <c r="M7" s="43">
        <v>0.12889999999999999</v>
      </c>
      <c r="N7" s="44">
        <v>0.1265</v>
      </c>
      <c r="O7" s="43">
        <v>0.16758000000000001</v>
      </c>
      <c r="P7" s="44">
        <v>0.16578000000000001</v>
      </c>
    </row>
    <row r="8" spans="1:16" x14ac:dyDescent="0.25">
      <c r="A8" s="26">
        <v>42648</v>
      </c>
      <c r="B8" s="70">
        <v>0.16689000000000001</v>
      </c>
      <c r="C8" s="70">
        <v>0.22267000000000001</v>
      </c>
      <c r="D8" s="71">
        <v>0.11373</v>
      </c>
      <c r="E8" s="72">
        <v>140.86525</v>
      </c>
      <c r="F8" s="71">
        <v>0.17663000000000001</v>
      </c>
      <c r="G8" s="72">
        <v>9.1410000000000005E-2</v>
      </c>
      <c r="H8" s="71">
        <v>0.17448</v>
      </c>
      <c r="I8" s="72">
        <v>9.9970000000000003E-2</v>
      </c>
      <c r="J8" s="72">
        <v>13.09774</v>
      </c>
      <c r="K8" s="71">
        <v>0.1273</v>
      </c>
      <c r="L8" s="72">
        <v>0.84913000000000005</v>
      </c>
      <c r="M8" s="43">
        <v>0.1285</v>
      </c>
      <c r="N8" s="44">
        <v>0.12609999999999999</v>
      </c>
      <c r="O8" s="43">
        <v>0.16778999999999999</v>
      </c>
      <c r="P8" s="44">
        <v>0.16599</v>
      </c>
    </row>
    <row r="9" spans="1:16" x14ac:dyDescent="0.25">
      <c r="A9" s="26">
        <v>42649</v>
      </c>
      <c r="B9" s="70">
        <v>0.16711999999999999</v>
      </c>
      <c r="C9" s="70">
        <v>0.22223000000000001</v>
      </c>
      <c r="D9" s="71">
        <v>0.11362</v>
      </c>
      <c r="E9" s="72">
        <v>141.90656000000001</v>
      </c>
      <c r="F9" s="71">
        <v>0.17735000000000001</v>
      </c>
      <c r="G9" s="72">
        <v>9.1370000000000007E-2</v>
      </c>
      <c r="H9" s="71">
        <v>0.17441000000000001</v>
      </c>
      <c r="I9" s="72">
        <v>9.987E-2</v>
      </c>
      <c r="J9" s="72">
        <v>13.17778</v>
      </c>
      <c r="K9" s="71">
        <v>0.1273</v>
      </c>
      <c r="L9" s="72">
        <v>0.84913000000000005</v>
      </c>
      <c r="M9" s="43">
        <v>0.1273</v>
      </c>
      <c r="N9" s="44">
        <v>0.12609999999999999</v>
      </c>
      <c r="O9" s="43">
        <v>0.16802</v>
      </c>
      <c r="P9" s="44">
        <v>0.16622000000000001</v>
      </c>
    </row>
    <row r="10" spans="1:16" ht="15.75" thickBot="1" x14ac:dyDescent="0.3">
      <c r="A10" s="27">
        <v>42650</v>
      </c>
      <c r="B10" s="20">
        <v>0.16772999999999999</v>
      </c>
      <c r="C10" s="20">
        <v>0.22231000000000001</v>
      </c>
      <c r="D10" s="21">
        <v>0.11365</v>
      </c>
      <c r="E10" s="22">
        <v>141.45500000000001</v>
      </c>
      <c r="F10" s="21">
        <v>0.1774</v>
      </c>
      <c r="G10" s="22">
        <v>9.1289999999999996E-2</v>
      </c>
      <c r="H10" s="21">
        <v>0.17399999999999999</v>
      </c>
      <c r="I10" s="22">
        <v>9.1289999999999996E-2</v>
      </c>
      <c r="J10" s="22">
        <v>13.182119999999999</v>
      </c>
      <c r="K10" s="21">
        <v>0.127</v>
      </c>
      <c r="L10" s="22">
        <v>0.84713000000000005</v>
      </c>
      <c r="M10" s="23">
        <v>0.12820000000000001</v>
      </c>
      <c r="N10" s="24">
        <v>0.1258</v>
      </c>
      <c r="O10" s="23">
        <v>0.16863</v>
      </c>
      <c r="P10" s="24">
        <v>0.16683000000000001</v>
      </c>
    </row>
    <row r="11" spans="1:16" ht="15.75" thickTop="1" x14ac:dyDescent="0.25">
      <c r="A11" s="28" t="s">
        <v>18</v>
      </c>
      <c r="B11" s="29">
        <f>SUM(B6:B10)</f>
        <v>0.83543999999999996</v>
      </c>
      <c r="C11" s="29">
        <f>SUM(C6:C10)</f>
        <v>1.1116800000000002</v>
      </c>
      <c r="D11" s="29">
        <f>SUM(D6:D10)</f>
        <v>0.56262000000000001</v>
      </c>
      <c r="E11" s="29">
        <f t="shared" ref="E11:K11" si="0">SUM(E6:E10)</f>
        <v>706.04946000000007</v>
      </c>
      <c r="F11" s="29">
        <f t="shared" si="0"/>
        <v>0.88239000000000001</v>
      </c>
      <c r="G11" s="29">
        <f t="shared" si="0"/>
        <v>0.45660000000000001</v>
      </c>
      <c r="H11" s="29">
        <f t="shared" si="0"/>
        <v>0.87088999999999994</v>
      </c>
      <c r="I11" s="29">
        <f t="shared" si="0"/>
        <v>0.48863999999999996</v>
      </c>
      <c r="J11" s="29">
        <f t="shared" si="0"/>
        <v>65.246660000000006</v>
      </c>
      <c r="K11" s="29">
        <f t="shared" si="0"/>
        <v>0.63689999999999991</v>
      </c>
      <c r="L11" s="29">
        <f>SUM(L6:L10)</f>
        <v>4.24824</v>
      </c>
      <c r="M11" s="32">
        <f>SUM(M6:M10)</f>
        <v>0.64169999999999994</v>
      </c>
      <c r="N11" s="32">
        <f t="shared" ref="N11:P11" si="1">SUM(N6:N10)</f>
        <v>0.63090000000000002</v>
      </c>
      <c r="O11" s="32">
        <f t="shared" si="1"/>
        <v>0.83994000000000013</v>
      </c>
      <c r="P11" s="32">
        <f t="shared" si="1"/>
        <v>0.83094000000000001</v>
      </c>
    </row>
    <row r="12" spans="1:16" ht="15.75" thickBot="1" x14ac:dyDescent="0.3">
      <c r="A12" s="34" t="s">
        <v>19</v>
      </c>
      <c r="B12" s="74">
        <f>B11/5</f>
        <v>0.16708799999999999</v>
      </c>
      <c r="C12" s="74">
        <f>C11/5</f>
        <v>0.22233600000000003</v>
      </c>
      <c r="D12" s="74">
        <f t="shared" ref="D12:L12" si="2">D11/5</f>
        <v>0.112524</v>
      </c>
      <c r="E12" s="74">
        <f t="shared" si="2"/>
        <v>141.20989200000002</v>
      </c>
      <c r="F12" s="74">
        <f t="shared" si="2"/>
        <v>0.176478</v>
      </c>
      <c r="G12" s="74">
        <f t="shared" si="2"/>
        <v>9.1319999999999998E-2</v>
      </c>
      <c r="H12" s="74">
        <f t="shared" si="2"/>
        <v>0.174178</v>
      </c>
      <c r="I12" s="74">
        <f t="shared" si="2"/>
        <v>9.7727999999999995E-2</v>
      </c>
      <c r="J12" s="74">
        <f t="shared" si="2"/>
        <v>13.049332000000001</v>
      </c>
      <c r="K12" s="74">
        <f t="shared" si="2"/>
        <v>0.12737999999999999</v>
      </c>
      <c r="L12" s="74">
        <f t="shared" si="2"/>
        <v>0.84964799999999996</v>
      </c>
      <c r="M12" s="75">
        <f>M11/5</f>
        <v>0.12833999999999998</v>
      </c>
      <c r="N12" s="75">
        <f>N11/5</f>
        <v>0.12618000000000001</v>
      </c>
      <c r="O12" s="75">
        <f>O11/5</f>
        <v>0.16798800000000003</v>
      </c>
      <c r="P12" s="75">
        <f>P11/5</f>
        <v>0.166188</v>
      </c>
    </row>
    <row r="13" spans="1:16" ht="15.75" thickTop="1" x14ac:dyDescent="0.25">
      <c r="A13" s="39">
        <v>42653</v>
      </c>
      <c r="B13" s="40">
        <v>0.16730999999999999</v>
      </c>
      <c r="C13" s="40">
        <v>0.22239</v>
      </c>
      <c r="D13" s="41">
        <v>0.11373</v>
      </c>
      <c r="E13" s="42">
        <v>141.66072</v>
      </c>
      <c r="F13" s="41">
        <v>0.17713000000000001</v>
      </c>
      <c r="G13" s="42">
        <v>9.1619999999999993E-2</v>
      </c>
      <c r="H13" s="41">
        <v>0.17441000000000001</v>
      </c>
      <c r="I13" s="42">
        <v>0.1021</v>
      </c>
      <c r="J13" s="42">
        <v>13.103070000000001</v>
      </c>
      <c r="K13" s="41">
        <v>0.127</v>
      </c>
      <c r="L13" s="42">
        <v>0.84713000000000005</v>
      </c>
      <c r="M13" s="43">
        <v>0.12820000000000001</v>
      </c>
      <c r="N13" s="44">
        <v>0.1258</v>
      </c>
      <c r="O13" s="43">
        <v>0.16821</v>
      </c>
      <c r="P13" s="44">
        <v>0.16641</v>
      </c>
    </row>
    <row r="14" spans="1:16" x14ac:dyDescent="0.25">
      <c r="A14" s="39">
        <v>42654</v>
      </c>
      <c r="B14" s="40">
        <v>0.16711999999999999</v>
      </c>
      <c r="C14" s="40">
        <v>0.22267000000000001</v>
      </c>
      <c r="D14" s="41">
        <v>0.11380999999999999</v>
      </c>
      <c r="E14" s="42">
        <v>140.99011999999999</v>
      </c>
      <c r="F14" s="41">
        <v>0.17766000000000001</v>
      </c>
      <c r="G14" s="42">
        <v>9.1700000000000004E-2</v>
      </c>
      <c r="H14" s="41">
        <v>0.17466000000000001</v>
      </c>
      <c r="I14" s="42">
        <v>0.10249999999999999</v>
      </c>
      <c r="J14" s="42">
        <v>13.13833</v>
      </c>
      <c r="K14" s="41">
        <v>0.12709999999999999</v>
      </c>
      <c r="L14" s="42">
        <v>0.85197000000000001</v>
      </c>
      <c r="M14" s="43">
        <v>0.1283</v>
      </c>
      <c r="N14" s="44">
        <v>0.12590000000000001</v>
      </c>
      <c r="O14" s="43">
        <v>0.16802</v>
      </c>
      <c r="P14" s="44">
        <v>0.16622000000000001</v>
      </c>
    </row>
    <row r="15" spans="1:16" x14ac:dyDescent="0.25">
      <c r="A15" s="39">
        <v>42655</v>
      </c>
      <c r="B15" s="40">
        <v>0.16780999999999999</v>
      </c>
      <c r="C15" s="40">
        <v>0.22425999999999999</v>
      </c>
      <c r="D15" s="41">
        <v>0.11456</v>
      </c>
      <c r="E15" s="42">
        <v>141.96171000000001</v>
      </c>
      <c r="F15" s="41">
        <v>0.17901</v>
      </c>
      <c r="G15" s="42">
        <v>9.1880000000000003E-2</v>
      </c>
      <c r="H15" s="41">
        <v>0.17502999999999999</v>
      </c>
      <c r="I15" s="42">
        <v>0.10384</v>
      </c>
      <c r="J15" s="42">
        <v>13.160220000000001</v>
      </c>
      <c r="K15" s="41">
        <v>0.127</v>
      </c>
      <c r="L15" s="42">
        <v>0.85285999999999995</v>
      </c>
      <c r="M15" s="43">
        <v>0.12820000000000001</v>
      </c>
      <c r="N15" s="44">
        <v>0.1258</v>
      </c>
      <c r="O15" s="43">
        <v>0.16871</v>
      </c>
      <c r="P15" s="44">
        <v>0.16691</v>
      </c>
    </row>
    <row r="16" spans="1:16" x14ac:dyDescent="0.25">
      <c r="A16" s="39">
        <v>42656</v>
      </c>
      <c r="B16" s="40">
        <v>0.16772000000000001</v>
      </c>
      <c r="C16" s="40">
        <v>0.22514999999999999</v>
      </c>
      <c r="D16" s="41">
        <v>0.11505</v>
      </c>
      <c r="E16" s="42">
        <v>142.62243000000001</v>
      </c>
      <c r="F16" s="41">
        <v>0.17949000000000001</v>
      </c>
      <c r="G16" s="42">
        <v>9.1950000000000004E-2</v>
      </c>
      <c r="H16" s="41">
        <v>0.17546999999999999</v>
      </c>
      <c r="I16" s="42">
        <v>0.10396</v>
      </c>
      <c r="J16" s="42">
        <v>13.188079999999999</v>
      </c>
      <c r="K16" s="41">
        <v>0.12690000000000001</v>
      </c>
      <c r="L16" s="42">
        <v>0.85251999999999994</v>
      </c>
      <c r="M16" s="43">
        <v>0.12809999999999999</v>
      </c>
      <c r="N16" s="44">
        <v>0.12570000000000001</v>
      </c>
      <c r="O16" s="43">
        <v>0.16861999999999999</v>
      </c>
      <c r="P16" s="44">
        <v>0.16682</v>
      </c>
    </row>
    <row r="17" spans="1:16" ht="15.75" thickBot="1" x14ac:dyDescent="0.3">
      <c r="A17" s="45">
        <v>42657</v>
      </c>
      <c r="B17" s="46">
        <v>0.16816999999999999</v>
      </c>
      <c r="C17" s="46">
        <v>0.22511</v>
      </c>
      <c r="D17" s="47">
        <v>0.11512</v>
      </c>
      <c r="E17" s="48">
        <v>143.61257000000001</v>
      </c>
      <c r="F17" s="47">
        <v>0.17952000000000001</v>
      </c>
      <c r="G17" s="48">
        <v>9.1980000000000006E-2</v>
      </c>
      <c r="H17" s="47">
        <v>0.17573</v>
      </c>
      <c r="I17" s="48">
        <v>0.10402</v>
      </c>
      <c r="J17" s="48">
        <v>13.17745</v>
      </c>
      <c r="K17" s="47">
        <v>0.12690000000000001</v>
      </c>
      <c r="L17" s="48">
        <v>0.85358999999999996</v>
      </c>
      <c r="M17" s="23">
        <v>0.12809999999999999</v>
      </c>
      <c r="N17" s="24">
        <v>0.12570000000000001</v>
      </c>
      <c r="O17" s="23">
        <v>0.16907</v>
      </c>
      <c r="P17" s="24">
        <v>0.16727</v>
      </c>
    </row>
    <row r="18" spans="1:16" ht="15.75" thickTop="1" x14ac:dyDescent="0.25">
      <c r="A18" s="28" t="s">
        <v>18</v>
      </c>
      <c r="B18" s="29">
        <f>SUM(B13:B17)</f>
        <v>0.83813000000000004</v>
      </c>
      <c r="C18" s="29">
        <f>SUM(C13:C17)</f>
        <v>1.11958</v>
      </c>
      <c r="D18" s="31">
        <f t="shared" ref="D18:K18" si="3">SUM(D13:D17)</f>
        <v>0.57226999999999995</v>
      </c>
      <c r="E18" s="31">
        <f t="shared" si="3"/>
        <v>710.84755000000007</v>
      </c>
      <c r="F18" s="31">
        <f t="shared" si="3"/>
        <v>0.8928100000000001</v>
      </c>
      <c r="G18" s="31">
        <f t="shared" si="3"/>
        <v>0.45912999999999998</v>
      </c>
      <c r="H18" s="31">
        <f t="shared" si="3"/>
        <v>0.87529999999999997</v>
      </c>
      <c r="I18" s="31">
        <f t="shared" si="3"/>
        <v>0.51641999999999999</v>
      </c>
      <c r="J18" s="31">
        <f t="shared" si="3"/>
        <v>65.767150000000001</v>
      </c>
      <c r="K18" s="49">
        <f t="shared" si="3"/>
        <v>0.63490000000000002</v>
      </c>
      <c r="L18" s="29">
        <f>SUM(L13:L17)</f>
        <v>4.25807</v>
      </c>
      <c r="M18" s="32">
        <f>SUM(M13:M17)</f>
        <v>0.64090000000000003</v>
      </c>
      <c r="N18" s="32">
        <f t="shared" ref="N18:P18" si="4">SUM(N13:N17)</f>
        <v>0.62890000000000013</v>
      </c>
      <c r="O18" s="32">
        <f t="shared" si="4"/>
        <v>0.84262999999999999</v>
      </c>
      <c r="P18" s="32">
        <f t="shared" si="4"/>
        <v>0.83362999999999998</v>
      </c>
    </row>
    <row r="19" spans="1:16" ht="15.75" thickBot="1" x14ac:dyDescent="0.3">
      <c r="A19" s="34" t="s">
        <v>19</v>
      </c>
      <c r="B19" s="74">
        <f>B18/5</f>
        <v>0.167626</v>
      </c>
      <c r="C19" s="74">
        <f>C18/5</f>
        <v>0.223916</v>
      </c>
      <c r="D19" s="86">
        <f t="shared" ref="D19:K19" si="5">D18/5</f>
        <v>0.11445399999999999</v>
      </c>
      <c r="E19" s="86">
        <f t="shared" si="5"/>
        <v>142.16951</v>
      </c>
      <c r="F19" s="86">
        <f t="shared" si="5"/>
        <v>0.17856200000000003</v>
      </c>
      <c r="G19" s="86">
        <f t="shared" si="5"/>
        <v>9.1825999999999991E-2</v>
      </c>
      <c r="H19" s="86">
        <f t="shared" si="5"/>
        <v>0.17505999999999999</v>
      </c>
      <c r="I19" s="86">
        <f t="shared" si="5"/>
        <v>0.103284</v>
      </c>
      <c r="J19" s="86">
        <f t="shared" si="5"/>
        <v>13.15343</v>
      </c>
      <c r="K19" s="96">
        <f t="shared" si="5"/>
        <v>0.12698000000000001</v>
      </c>
      <c r="L19" s="86">
        <f>L18/5</f>
        <v>0.85161399999999998</v>
      </c>
      <c r="M19" s="75">
        <f>M18/5</f>
        <v>0.12818000000000002</v>
      </c>
      <c r="N19" s="97">
        <f>N18/5</f>
        <v>0.12578000000000003</v>
      </c>
      <c r="O19" s="97">
        <f t="shared" ref="O19:P19" si="6">O18/5</f>
        <v>0.16852600000000001</v>
      </c>
      <c r="P19" s="97">
        <f t="shared" si="6"/>
        <v>0.16672599999999999</v>
      </c>
    </row>
    <row r="20" spans="1:16" ht="15.75" thickTop="1" x14ac:dyDescent="0.25">
      <c r="A20" s="39">
        <v>42660</v>
      </c>
      <c r="B20" s="40">
        <v>0.16667999999999999</v>
      </c>
      <c r="C20" s="40">
        <v>0.22620999999999999</v>
      </c>
      <c r="D20" s="41">
        <v>0.11574</v>
      </c>
      <c r="E20" s="42">
        <v>143.94345000000001</v>
      </c>
      <c r="F20" s="41">
        <v>0.17904</v>
      </c>
      <c r="G20" s="42">
        <v>9.2189999999999994E-2</v>
      </c>
      <c r="H20" s="41">
        <v>0.17669000000000001</v>
      </c>
      <c r="I20" s="42">
        <v>0.10441</v>
      </c>
      <c r="J20" s="42">
        <v>13.249700000000001</v>
      </c>
      <c r="K20" s="41">
        <v>0.12709999999999999</v>
      </c>
      <c r="L20" s="42">
        <v>0.85472999999999999</v>
      </c>
      <c r="M20" s="43">
        <v>0.1283</v>
      </c>
      <c r="N20" s="44">
        <v>0.12590000000000001</v>
      </c>
      <c r="O20" s="43">
        <v>0.16758000000000001</v>
      </c>
      <c r="P20" s="44">
        <v>0.16578000000000001</v>
      </c>
    </row>
    <row r="21" spans="1:16" x14ac:dyDescent="0.25">
      <c r="A21" s="39">
        <v>42661</v>
      </c>
      <c r="B21" s="40">
        <v>0.16689000000000001</v>
      </c>
      <c r="C21" s="40">
        <v>0.22538</v>
      </c>
      <c r="D21" s="41">
        <v>0.11507000000000001</v>
      </c>
      <c r="E21" s="42">
        <v>144.75695999999999</v>
      </c>
      <c r="F21" s="41">
        <v>0.17863000000000001</v>
      </c>
      <c r="G21" s="42">
        <v>9.2219999999999996E-2</v>
      </c>
      <c r="H21" s="41">
        <v>0.17659</v>
      </c>
      <c r="I21" s="42">
        <v>0.10441</v>
      </c>
      <c r="J21" s="42">
        <v>13.218</v>
      </c>
      <c r="K21" s="41">
        <v>0.127</v>
      </c>
      <c r="L21" s="42">
        <v>0.85528000000000004</v>
      </c>
      <c r="M21" s="43">
        <v>0.12820000000000001</v>
      </c>
      <c r="N21" s="44">
        <v>0.1258</v>
      </c>
      <c r="O21" s="43">
        <v>0.16778999999999999</v>
      </c>
      <c r="P21" s="44">
        <v>0.16599</v>
      </c>
    </row>
    <row r="22" spans="1:16" x14ac:dyDescent="0.25">
      <c r="A22" s="39">
        <v>42662</v>
      </c>
      <c r="B22" s="40">
        <v>0.16567000000000001</v>
      </c>
      <c r="C22" s="40">
        <v>0.2263</v>
      </c>
      <c r="D22" s="41">
        <v>0.11569</v>
      </c>
      <c r="E22" s="42">
        <v>143.64811</v>
      </c>
      <c r="F22" s="41">
        <v>0.17660999999999999</v>
      </c>
      <c r="G22" s="42">
        <v>9.2079999999999995E-2</v>
      </c>
      <c r="H22" s="41">
        <v>0.17599999999999999</v>
      </c>
      <c r="I22" s="42">
        <v>0.10327</v>
      </c>
      <c r="J22" s="42">
        <v>13.19244</v>
      </c>
      <c r="K22" s="41">
        <v>0.127</v>
      </c>
      <c r="L22" s="42">
        <v>0.85587999999999997</v>
      </c>
      <c r="M22" s="43">
        <v>0.12820000000000001</v>
      </c>
      <c r="N22" s="44">
        <v>0.1258</v>
      </c>
      <c r="O22" s="43">
        <v>0.16657</v>
      </c>
      <c r="P22" s="44">
        <v>0.16477</v>
      </c>
    </row>
    <row r="23" spans="1:16" x14ac:dyDescent="0.25">
      <c r="A23" s="39">
        <v>42663</v>
      </c>
      <c r="B23" s="40">
        <v>0.16567000000000001</v>
      </c>
      <c r="C23" s="40">
        <v>0.2263</v>
      </c>
      <c r="D23" s="41">
        <v>0.11569</v>
      </c>
      <c r="E23" s="42">
        <v>143.64811</v>
      </c>
      <c r="F23" s="41">
        <v>0.17660999999999999</v>
      </c>
      <c r="G23" s="42">
        <v>9.2079999999999995E-2</v>
      </c>
      <c r="H23" s="41">
        <v>0.17599999999999999</v>
      </c>
      <c r="I23" s="42">
        <v>0.10327</v>
      </c>
      <c r="J23" s="42">
        <v>13.19244</v>
      </c>
      <c r="K23" s="41">
        <v>0.127</v>
      </c>
      <c r="L23" s="42">
        <v>0.85587999999999997</v>
      </c>
      <c r="M23" s="43">
        <v>0.12820000000000001</v>
      </c>
      <c r="N23" s="44">
        <v>0.1258</v>
      </c>
      <c r="O23" s="43">
        <v>0.16657</v>
      </c>
      <c r="P23" s="44">
        <v>0.16477</v>
      </c>
    </row>
    <row r="24" spans="1:16" ht="15.75" thickBot="1" x14ac:dyDescent="0.3">
      <c r="A24" s="45">
        <v>42664</v>
      </c>
      <c r="B24" s="46">
        <v>0.16475999999999999</v>
      </c>
      <c r="C24" s="46">
        <v>0.22658</v>
      </c>
      <c r="D24" s="47">
        <v>0.11584</v>
      </c>
      <c r="E24" s="48">
        <v>142.70343</v>
      </c>
      <c r="F24" s="47">
        <v>0.17574999999999999</v>
      </c>
      <c r="G24" s="48">
        <v>9.2160000000000006E-2</v>
      </c>
      <c r="H24" s="47">
        <v>0.17626</v>
      </c>
      <c r="I24" s="48">
        <v>0.10344</v>
      </c>
      <c r="J24" s="48">
        <v>13.142300000000001</v>
      </c>
      <c r="K24" s="47">
        <v>0.12709999999999999</v>
      </c>
      <c r="L24" s="48">
        <v>0.85633000000000004</v>
      </c>
      <c r="M24" s="23">
        <v>0.1283</v>
      </c>
      <c r="N24" s="24">
        <v>0.12590000000000001</v>
      </c>
      <c r="O24" s="23">
        <v>0.16566</v>
      </c>
      <c r="P24" s="24">
        <v>0.16386000000000001</v>
      </c>
    </row>
    <row r="25" spans="1:16" ht="15.75" thickTop="1" x14ac:dyDescent="0.25">
      <c r="A25" s="28" t="s">
        <v>18</v>
      </c>
      <c r="B25" s="29">
        <f>SUM(B20:B24)</f>
        <v>0.82967000000000002</v>
      </c>
      <c r="C25" s="29">
        <f>SUM(C20:C24)</f>
        <v>1.1307700000000001</v>
      </c>
      <c r="D25" s="31">
        <f t="shared" ref="D25:P25" si="7">SUM(D20:D24)</f>
        <v>0.57803000000000004</v>
      </c>
      <c r="E25" s="31">
        <f t="shared" si="7"/>
        <v>718.70006000000001</v>
      </c>
      <c r="F25" s="31">
        <f t="shared" si="7"/>
        <v>0.88663999999999998</v>
      </c>
      <c r="G25" s="31">
        <f t="shared" si="7"/>
        <v>0.46073000000000003</v>
      </c>
      <c r="H25" s="31">
        <f t="shared" si="7"/>
        <v>0.88153999999999988</v>
      </c>
      <c r="I25" s="31">
        <f t="shared" si="7"/>
        <v>0.51879999999999993</v>
      </c>
      <c r="J25" s="31">
        <f t="shared" si="7"/>
        <v>65.994879999999995</v>
      </c>
      <c r="K25" s="49">
        <f t="shared" si="7"/>
        <v>0.63519999999999999</v>
      </c>
      <c r="L25" s="29">
        <f>SUM(L20:L24)</f>
        <v>4.2781000000000002</v>
      </c>
      <c r="M25" s="32">
        <f t="shared" si="7"/>
        <v>0.64119999999999999</v>
      </c>
      <c r="N25" s="33">
        <f t="shared" si="7"/>
        <v>0.62920000000000009</v>
      </c>
      <c r="O25" s="33">
        <f t="shared" si="7"/>
        <v>0.83417000000000008</v>
      </c>
      <c r="P25" s="33">
        <f t="shared" si="7"/>
        <v>0.82516999999999996</v>
      </c>
    </row>
    <row r="26" spans="1:16" ht="15.75" thickBot="1" x14ac:dyDescent="0.3">
      <c r="A26" s="34" t="s">
        <v>19</v>
      </c>
      <c r="B26" s="74">
        <f>B25/5</f>
        <v>0.165934</v>
      </c>
      <c r="C26" s="74">
        <f>C25/5</f>
        <v>0.22615400000000002</v>
      </c>
      <c r="D26" s="86">
        <f t="shared" ref="D26:K26" si="8">D25/5</f>
        <v>0.11560600000000001</v>
      </c>
      <c r="E26" s="86">
        <f t="shared" si="8"/>
        <v>143.74001200000001</v>
      </c>
      <c r="F26" s="86">
        <f t="shared" si="8"/>
        <v>0.17732799999999999</v>
      </c>
      <c r="G26" s="86">
        <f t="shared" si="8"/>
        <v>9.2146000000000006E-2</v>
      </c>
      <c r="H26" s="86">
        <f t="shared" si="8"/>
        <v>0.17630799999999996</v>
      </c>
      <c r="I26" s="86">
        <f t="shared" si="8"/>
        <v>0.10375999999999999</v>
      </c>
      <c r="J26" s="86">
        <f t="shared" si="8"/>
        <v>13.198975999999998</v>
      </c>
      <c r="K26" s="96">
        <f t="shared" si="8"/>
        <v>0.12703999999999999</v>
      </c>
      <c r="L26" s="86">
        <f>L25/5</f>
        <v>0.85562000000000005</v>
      </c>
      <c r="M26" s="75">
        <f>M25/5</f>
        <v>0.12823999999999999</v>
      </c>
      <c r="N26" s="97">
        <f>N25/5</f>
        <v>0.12584000000000001</v>
      </c>
      <c r="O26" s="97">
        <f t="shared" ref="O26:P26" si="9">O25/5</f>
        <v>0.16683400000000001</v>
      </c>
      <c r="P26" s="97">
        <f t="shared" si="9"/>
        <v>0.16503399999999999</v>
      </c>
    </row>
    <row r="27" spans="1:16" ht="15.75" thickTop="1" x14ac:dyDescent="0.25">
      <c r="A27" s="39">
        <v>42667</v>
      </c>
      <c r="B27" s="40">
        <v>0.16714000000000001</v>
      </c>
      <c r="C27" s="40">
        <v>0.22855</v>
      </c>
      <c r="D27" s="41">
        <v>0.11681999999999999</v>
      </c>
      <c r="E27" s="42">
        <v>144.11519000000001</v>
      </c>
      <c r="F27" s="41">
        <v>0.17735000000000001</v>
      </c>
      <c r="G27" s="42">
        <v>9.2539999999999997E-2</v>
      </c>
      <c r="H27" s="41">
        <v>0.17727000000000001</v>
      </c>
      <c r="I27" s="42">
        <v>0.10403999999999999</v>
      </c>
      <c r="J27" s="42">
        <v>13.19933</v>
      </c>
      <c r="K27" s="41">
        <v>0.12709999999999999</v>
      </c>
      <c r="L27" s="42">
        <v>0.8589</v>
      </c>
      <c r="M27" s="43">
        <v>0.1283</v>
      </c>
      <c r="N27" s="44">
        <v>0.12590000000000001</v>
      </c>
      <c r="O27" s="43">
        <v>0.16803999999999999</v>
      </c>
      <c r="P27" s="44">
        <v>0.16624</v>
      </c>
    </row>
    <row r="28" spans="1:16" x14ac:dyDescent="0.25">
      <c r="A28" s="39">
        <v>42668</v>
      </c>
      <c r="B28" s="40">
        <v>0.16702</v>
      </c>
      <c r="C28" s="40">
        <v>0.22844</v>
      </c>
      <c r="D28" s="41">
        <v>0.11681</v>
      </c>
      <c r="E28" s="42">
        <v>144.25755000000001</v>
      </c>
      <c r="F28" s="41">
        <v>0.17809</v>
      </c>
      <c r="G28" s="42">
        <v>9.2530000000000001E-2</v>
      </c>
      <c r="H28" s="41">
        <v>0.17709</v>
      </c>
      <c r="I28" s="42">
        <v>0.10394</v>
      </c>
      <c r="J28" s="42">
        <v>13.243180000000001</v>
      </c>
      <c r="K28" s="41">
        <v>0.12709999999999999</v>
      </c>
      <c r="L28" s="42">
        <v>0.86073</v>
      </c>
      <c r="M28" s="43">
        <v>0.1283</v>
      </c>
      <c r="N28" s="44">
        <v>0.12590000000000001</v>
      </c>
      <c r="O28" s="43">
        <v>0.16792000000000001</v>
      </c>
      <c r="P28" s="44">
        <v>0.16611999999999999</v>
      </c>
    </row>
    <row r="29" spans="1:16" x14ac:dyDescent="0.25">
      <c r="A29" s="39">
        <v>42669</v>
      </c>
      <c r="B29" s="40">
        <v>0.16567000000000001</v>
      </c>
      <c r="C29" s="40">
        <v>0.22772000000000001</v>
      </c>
      <c r="D29" s="41">
        <v>0.11635</v>
      </c>
      <c r="E29" s="42">
        <v>143.77645999999999</v>
      </c>
      <c r="F29" s="41">
        <v>0.17671999999999999</v>
      </c>
      <c r="G29" s="42">
        <v>9.2259999999999995E-2</v>
      </c>
      <c r="H29" s="41">
        <v>0.17605000000000001</v>
      </c>
      <c r="I29" s="42">
        <v>0.10401000000000001</v>
      </c>
      <c r="J29" s="42">
        <v>13.20913</v>
      </c>
      <c r="K29" s="41">
        <v>0.12659999999999999</v>
      </c>
      <c r="L29" s="42">
        <v>0.85824</v>
      </c>
      <c r="M29" s="43">
        <v>0.1278</v>
      </c>
      <c r="N29" s="44">
        <v>0.12540000000000001</v>
      </c>
      <c r="O29" s="43">
        <v>0.16657</v>
      </c>
      <c r="P29" s="44">
        <v>0.16477</v>
      </c>
    </row>
    <row r="30" spans="1:16" x14ac:dyDescent="0.25">
      <c r="A30" s="39">
        <v>42670</v>
      </c>
      <c r="B30" s="40">
        <v>0.16521</v>
      </c>
      <c r="C30" s="40">
        <v>0.22705</v>
      </c>
      <c r="D30" s="41">
        <v>0.11611</v>
      </c>
      <c r="E30" s="42">
        <v>143.52069</v>
      </c>
      <c r="F30" s="41">
        <v>0.17680999999999999</v>
      </c>
      <c r="G30" s="42">
        <v>9.221E-2</v>
      </c>
      <c r="H30" s="41">
        <v>0.17604</v>
      </c>
      <c r="I30" s="42">
        <v>0.10376000000000001</v>
      </c>
      <c r="J30" s="42">
        <v>13.22146</v>
      </c>
      <c r="K30" s="41">
        <v>0.12670000000000001</v>
      </c>
      <c r="L30" s="42">
        <v>0.85779000000000005</v>
      </c>
      <c r="M30" s="43">
        <v>0.12790000000000001</v>
      </c>
      <c r="N30" s="44">
        <v>0.1255</v>
      </c>
      <c r="O30" s="43">
        <v>0.16611000000000001</v>
      </c>
      <c r="P30" s="44">
        <v>0.16431000000000001</v>
      </c>
    </row>
    <row r="31" spans="1:16" ht="15.75" thickBot="1" x14ac:dyDescent="0.3">
      <c r="A31" s="45">
        <v>42671</v>
      </c>
      <c r="B31" s="46">
        <v>0.16644</v>
      </c>
      <c r="C31" s="46">
        <v>0.22703000000000001</v>
      </c>
      <c r="D31" s="47">
        <v>0.11609</v>
      </c>
      <c r="E31" s="48">
        <v>144.68348</v>
      </c>
      <c r="F31" s="47">
        <v>0.17751</v>
      </c>
      <c r="G31" s="48">
        <v>9.2230000000000006E-2</v>
      </c>
      <c r="H31" s="47">
        <v>0.17660999999999999</v>
      </c>
      <c r="I31" s="48">
        <v>0.10383000000000001</v>
      </c>
      <c r="J31" s="48">
        <v>13.28782</v>
      </c>
      <c r="K31" s="47">
        <v>0.12670000000000001</v>
      </c>
      <c r="L31" s="48">
        <v>0.85912999999999995</v>
      </c>
      <c r="M31" s="23">
        <v>0.12790000000000001</v>
      </c>
      <c r="N31" s="24">
        <v>0.1255</v>
      </c>
      <c r="O31" s="23">
        <v>0.16733999999999999</v>
      </c>
      <c r="P31" s="24">
        <v>0.16553999999999999</v>
      </c>
    </row>
    <row r="32" spans="1:16" ht="15.75" thickTop="1" x14ac:dyDescent="0.25">
      <c r="A32" s="28" t="s">
        <v>18</v>
      </c>
      <c r="B32" s="29">
        <f t="shared" ref="B32:P32" si="10">SUM(B27:B31)</f>
        <v>0.83148</v>
      </c>
      <c r="C32" s="29">
        <f t="shared" si="10"/>
        <v>1.13879</v>
      </c>
      <c r="D32" s="30">
        <f t="shared" si="10"/>
        <v>0.58218000000000003</v>
      </c>
      <c r="E32" s="31">
        <f t="shared" si="10"/>
        <v>720.35337000000004</v>
      </c>
      <c r="F32" s="30">
        <f t="shared" si="10"/>
        <v>0.88647999999999993</v>
      </c>
      <c r="G32" s="31">
        <f t="shared" si="10"/>
        <v>0.46177000000000001</v>
      </c>
      <c r="H32" s="30">
        <f t="shared" si="10"/>
        <v>0.88305999999999996</v>
      </c>
      <c r="I32" s="31">
        <f t="shared" si="10"/>
        <v>0.51958000000000004</v>
      </c>
      <c r="J32" s="31">
        <f t="shared" si="10"/>
        <v>66.160920000000004</v>
      </c>
      <c r="K32" s="30">
        <f t="shared" si="10"/>
        <v>0.63419999999999999</v>
      </c>
      <c r="L32" s="29">
        <f>SUM(L27:L31)</f>
        <v>4.2947899999999999</v>
      </c>
      <c r="M32" s="32">
        <f t="shared" si="10"/>
        <v>0.64019999999999999</v>
      </c>
      <c r="N32" s="33">
        <f t="shared" si="10"/>
        <v>0.62820000000000009</v>
      </c>
      <c r="O32" s="33">
        <f t="shared" si="10"/>
        <v>0.83597999999999995</v>
      </c>
      <c r="P32" s="33">
        <f t="shared" si="10"/>
        <v>0.82698000000000005</v>
      </c>
    </row>
    <row r="33" spans="1:16" ht="15.75" thickBot="1" x14ac:dyDescent="0.3">
      <c r="A33" s="34" t="s">
        <v>19</v>
      </c>
      <c r="B33" s="74">
        <f>B32/5</f>
        <v>0.166296</v>
      </c>
      <c r="C33" s="74">
        <f>C32/5</f>
        <v>0.22775799999999999</v>
      </c>
      <c r="D33" s="86">
        <f t="shared" ref="D33:K33" si="11">D32/5</f>
        <v>0.11643600000000001</v>
      </c>
      <c r="E33" s="86">
        <f t="shared" si="11"/>
        <v>144.070674</v>
      </c>
      <c r="F33" s="86">
        <f t="shared" si="11"/>
        <v>0.17729599999999998</v>
      </c>
      <c r="G33" s="86">
        <f t="shared" si="11"/>
        <v>9.2354000000000006E-2</v>
      </c>
      <c r="H33" s="86">
        <f t="shared" si="11"/>
        <v>0.17661199999999999</v>
      </c>
      <c r="I33" s="86">
        <f t="shared" si="11"/>
        <v>0.10391600000000001</v>
      </c>
      <c r="J33" s="86">
        <f t="shared" si="11"/>
        <v>13.232184</v>
      </c>
      <c r="K33" s="96">
        <f t="shared" si="11"/>
        <v>0.12684000000000001</v>
      </c>
      <c r="L33" s="86">
        <f>L32/5</f>
        <v>0.858958</v>
      </c>
      <c r="M33" s="75">
        <f>M32/5</f>
        <v>0.12803999999999999</v>
      </c>
      <c r="N33" s="97">
        <f>N32/5</f>
        <v>0.12564000000000003</v>
      </c>
      <c r="O33" s="97">
        <f t="shared" ref="O33:P33" si="12">O32/5</f>
        <v>0.16719599999999998</v>
      </c>
      <c r="P33" s="97">
        <f t="shared" si="12"/>
        <v>0.16539600000000002</v>
      </c>
    </row>
    <row r="34" spans="1:16" ht="16.5" thickTop="1" thickBot="1" x14ac:dyDescent="0.3">
      <c r="A34" s="99">
        <v>42674</v>
      </c>
      <c r="B34" s="100">
        <v>0.1668</v>
      </c>
      <c r="C34" s="100">
        <v>0.22606000000000001</v>
      </c>
      <c r="D34" s="101">
        <v>0.11545</v>
      </c>
      <c r="E34" s="102">
        <v>145.11429999999999</v>
      </c>
      <c r="F34" s="101">
        <v>0.17707000000000001</v>
      </c>
      <c r="G34" s="102">
        <v>9.2289999999999997E-2</v>
      </c>
      <c r="H34" s="101">
        <v>0.17626</v>
      </c>
      <c r="I34" s="102">
        <v>0.10406</v>
      </c>
      <c r="J34" s="102">
        <v>13.27243</v>
      </c>
      <c r="K34" s="101">
        <v>0.12659999999999999</v>
      </c>
      <c r="L34" s="102">
        <v>0.85833999999999999</v>
      </c>
      <c r="M34" s="103">
        <v>0.1278</v>
      </c>
      <c r="N34" s="104">
        <v>0.12540000000000001</v>
      </c>
      <c r="O34" s="103">
        <v>0.16769999999999999</v>
      </c>
      <c r="P34" s="104">
        <v>0.16589999999999999</v>
      </c>
    </row>
    <row r="35" spans="1:16" ht="15.75" thickTop="1" x14ac:dyDescent="0.25">
      <c r="A35" s="28" t="s">
        <v>18</v>
      </c>
      <c r="B35" s="29">
        <f t="shared" ref="B35:K35" si="13">SUM(B34:B34)</f>
        <v>0.1668</v>
      </c>
      <c r="C35" s="29">
        <f t="shared" si="13"/>
        <v>0.22606000000000001</v>
      </c>
      <c r="D35" s="30">
        <f t="shared" si="13"/>
        <v>0.11545</v>
      </c>
      <c r="E35" s="31">
        <f t="shared" si="13"/>
        <v>145.11429999999999</v>
      </c>
      <c r="F35" s="30">
        <f t="shared" si="13"/>
        <v>0.17707000000000001</v>
      </c>
      <c r="G35" s="31">
        <f t="shared" si="13"/>
        <v>9.2289999999999997E-2</v>
      </c>
      <c r="H35" s="30">
        <f t="shared" si="13"/>
        <v>0.17626</v>
      </c>
      <c r="I35" s="31">
        <f t="shared" si="13"/>
        <v>0.10406</v>
      </c>
      <c r="J35" s="31">
        <f t="shared" si="13"/>
        <v>13.27243</v>
      </c>
      <c r="K35" s="30">
        <f t="shared" si="13"/>
        <v>0.12659999999999999</v>
      </c>
      <c r="L35" s="29">
        <f>SUM(L30:L34)</f>
        <v>7.7290080000000003</v>
      </c>
      <c r="M35" s="32">
        <f>SUM(M34:M34)</f>
        <v>0.1278</v>
      </c>
      <c r="N35" s="33">
        <f>SUM(N34:N34)</f>
        <v>0.12540000000000001</v>
      </c>
      <c r="O35" s="33">
        <f>SUM(O34:O34)</f>
        <v>0.16769999999999999</v>
      </c>
      <c r="P35" s="33">
        <f>SUM(P34:P34)</f>
        <v>0.16589999999999999</v>
      </c>
    </row>
    <row r="36" spans="1:16" ht="15.75" thickBot="1" x14ac:dyDescent="0.3">
      <c r="A36" s="34" t="s">
        <v>19</v>
      </c>
      <c r="B36" s="74">
        <f>B35/5</f>
        <v>3.3360000000000001E-2</v>
      </c>
      <c r="C36" s="74">
        <f>C35/5</f>
        <v>4.5212000000000002E-2</v>
      </c>
      <c r="D36" s="86">
        <f t="shared" ref="D36:K36" si="14">D35/5</f>
        <v>2.3089999999999999E-2</v>
      </c>
      <c r="E36" s="86">
        <f t="shared" si="14"/>
        <v>29.022859999999998</v>
      </c>
      <c r="F36" s="86">
        <f t="shared" si="14"/>
        <v>3.5414000000000001E-2</v>
      </c>
      <c r="G36" s="86">
        <f t="shared" si="14"/>
        <v>1.8457999999999999E-2</v>
      </c>
      <c r="H36" s="86">
        <f t="shared" si="14"/>
        <v>3.5251999999999999E-2</v>
      </c>
      <c r="I36" s="86">
        <f t="shared" si="14"/>
        <v>2.0812000000000001E-2</v>
      </c>
      <c r="J36" s="86">
        <f t="shared" si="14"/>
        <v>2.6544859999999999</v>
      </c>
      <c r="K36" s="96">
        <f t="shared" si="14"/>
        <v>2.5319999999999999E-2</v>
      </c>
      <c r="L36" s="86">
        <f>L35/1</f>
        <v>7.7290080000000003</v>
      </c>
      <c r="M36" s="75">
        <f>M35/5</f>
        <v>2.5559999999999999E-2</v>
      </c>
      <c r="N36" s="75">
        <f t="shared" ref="N36:O36" si="15">N35/5</f>
        <v>2.5080000000000002E-2</v>
      </c>
      <c r="O36" s="75">
        <f t="shared" si="15"/>
        <v>3.354E-2</v>
      </c>
      <c r="P36" s="75">
        <f>P35/5</f>
        <v>3.3180000000000001E-2</v>
      </c>
    </row>
    <row r="37" spans="1:16" ht="15.75" thickTop="1" x14ac:dyDescent="0.25">
      <c r="A37" s="51"/>
      <c r="B37" s="40"/>
      <c r="C37" s="40"/>
      <c r="D37" s="41"/>
      <c r="E37" s="42"/>
      <c r="F37" s="41"/>
      <c r="G37" s="42"/>
      <c r="H37" s="41"/>
      <c r="I37" s="42"/>
      <c r="J37" s="42"/>
      <c r="K37" s="41"/>
      <c r="L37" s="42"/>
      <c r="M37" s="43"/>
      <c r="N37" s="44"/>
      <c r="O37" s="43"/>
      <c r="P37" s="44"/>
    </row>
    <row r="38" spans="1:16" x14ac:dyDescent="0.25">
      <c r="A38" s="51"/>
      <c r="B38" s="40"/>
      <c r="C38" s="52"/>
      <c r="D38" s="53"/>
      <c r="E38" s="54" t="s">
        <v>20</v>
      </c>
      <c r="F38" s="41"/>
      <c r="G38" s="42"/>
      <c r="H38" s="41"/>
      <c r="I38" s="42"/>
      <c r="J38" s="42"/>
      <c r="K38" s="41"/>
      <c r="L38" s="42"/>
      <c r="M38" s="43"/>
      <c r="N38" s="44"/>
      <c r="O38" s="43"/>
      <c r="P38" s="44"/>
    </row>
    <row r="39" spans="1:16" ht="15.75" thickBot="1" x14ac:dyDescent="0.3">
      <c r="A39" s="55"/>
      <c r="B39" s="56"/>
      <c r="C39" s="56"/>
      <c r="D39" s="57"/>
      <c r="E39" s="58"/>
      <c r="F39" s="57"/>
      <c r="G39" s="58"/>
      <c r="H39" s="57"/>
      <c r="I39" s="58"/>
      <c r="J39" s="58"/>
      <c r="K39" s="57"/>
      <c r="L39" s="58"/>
      <c r="M39" s="59"/>
      <c r="N39" s="60"/>
      <c r="O39" s="59"/>
      <c r="P39" s="60"/>
    </row>
    <row r="40" spans="1:16" x14ac:dyDescent="0.25">
      <c r="A40" s="61" t="s">
        <v>21</v>
      </c>
      <c r="B40" s="62">
        <f>SUM(B6:B10,B13:B17,B20:B24,B27:B31,B34)</f>
        <v>3.5015199999999997</v>
      </c>
      <c r="C40" s="62">
        <f>SUM(C6:C10,C13:C17,,C20:C24,C27:C31,C34)</f>
        <v>4.7268800000000013</v>
      </c>
      <c r="D40" s="62">
        <f t="shared" ref="D40:P40" si="16">SUM(D6:D10,D13:D17,,D20:D24,D27:D31,D34)</f>
        <v>2.4105499999999997</v>
      </c>
      <c r="E40" s="62">
        <f t="shared" si="16"/>
        <v>3001.0647399999998</v>
      </c>
      <c r="F40" s="62">
        <f t="shared" si="16"/>
        <v>3.7253900000000004</v>
      </c>
      <c r="G40" s="62">
        <f t="shared" si="16"/>
        <v>1.9305199999999998</v>
      </c>
      <c r="H40" s="62">
        <f t="shared" si="16"/>
        <v>3.6870500000000006</v>
      </c>
      <c r="I40" s="62">
        <f t="shared" si="16"/>
        <v>2.1475</v>
      </c>
      <c r="J40" s="62">
        <f t="shared" si="16"/>
        <v>276.44203999999996</v>
      </c>
      <c r="K40" s="62">
        <f t="shared" si="16"/>
        <v>2.6677999999999993</v>
      </c>
      <c r="L40" s="62">
        <f t="shared" si="16"/>
        <v>17.937539999999998</v>
      </c>
      <c r="M40" s="44">
        <f>SUM(M6:M10,M13:M17,,M20:M24,M27:M31,M34)</f>
        <v>2.6918000000000002</v>
      </c>
      <c r="N40" s="44">
        <f t="shared" si="16"/>
        <v>2.6426000000000003</v>
      </c>
      <c r="O40" s="44">
        <f t="shared" si="16"/>
        <v>3.5204200000000005</v>
      </c>
      <c r="P40" s="44">
        <f t="shared" si="16"/>
        <v>3.4826200000000003</v>
      </c>
    </row>
    <row r="41" spans="1:16" x14ac:dyDescent="0.25">
      <c r="A41" s="61" t="s">
        <v>22</v>
      </c>
      <c r="B41" s="62">
        <f>B40/21</f>
        <v>0.16673904761904762</v>
      </c>
      <c r="C41" s="62">
        <f>C40/21</f>
        <v>0.22508952380952388</v>
      </c>
      <c r="D41" s="62">
        <f t="shared" ref="D41:P41" si="17">D40/21</f>
        <v>0.11478809523809523</v>
      </c>
      <c r="E41" s="62">
        <f t="shared" si="17"/>
        <v>142.90784476190476</v>
      </c>
      <c r="F41" s="62">
        <f t="shared" si="17"/>
        <v>0.17739952380952384</v>
      </c>
      <c r="G41" s="62">
        <f t="shared" si="17"/>
        <v>9.1929523809523794E-2</v>
      </c>
      <c r="H41" s="62">
        <f t="shared" si="17"/>
        <v>0.17557380952380955</v>
      </c>
      <c r="I41" s="62">
        <f t="shared" si="17"/>
        <v>0.10226190476190476</v>
      </c>
      <c r="J41" s="62">
        <f t="shared" si="17"/>
        <v>13.163906666666666</v>
      </c>
      <c r="K41" s="62">
        <f t="shared" si="17"/>
        <v>0.1270380952380952</v>
      </c>
      <c r="L41" s="62">
        <f t="shared" si="17"/>
        <v>0.85416857142857139</v>
      </c>
      <c r="M41" s="44">
        <f t="shared" si="17"/>
        <v>0.1281809523809524</v>
      </c>
      <c r="N41" s="44">
        <f t="shared" si="17"/>
        <v>0.12583809523809525</v>
      </c>
      <c r="O41" s="44">
        <f t="shared" si="17"/>
        <v>0.16763904761904763</v>
      </c>
      <c r="P41" s="44">
        <f t="shared" si="17"/>
        <v>0.16583904761904764</v>
      </c>
    </row>
    <row r="42" spans="1:16" x14ac:dyDescent="0.25">
      <c r="A42" s="61" t="s">
        <v>23</v>
      </c>
      <c r="B42" s="62">
        <f>1/B41</f>
        <v>5.9973954168475405</v>
      </c>
      <c r="C42" s="62">
        <f>1/C41</f>
        <v>4.4426767762244852</v>
      </c>
      <c r="D42" s="62">
        <f t="shared" ref="D42:P42" si="18">1/D41</f>
        <v>8.7117047976602855</v>
      </c>
      <c r="E42" s="62">
        <f t="shared" si="18"/>
        <v>6.9975164880981544E-3</v>
      </c>
      <c r="F42" s="62">
        <f t="shared" si="18"/>
        <v>5.6369937107255872</v>
      </c>
      <c r="G42" s="62">
        <f t="shared" si="18"/>
        <v>10.877898182873009</v>
      </c>
      <c r="H42" s="62">
        <f t="shared" si="18"/>
        <v>5.6956103117668588</v>
      </c>
      <c r="I42" s="62">
        <f t="shared" si="18"/>
        <v>9.7788125727590227</v>
      </c>
      <c r="J42" s="62">
        <f t="shared" si="18"/>
        <v>7.59652909521287E-2</v>
      </c>
      <c r="K42" s="62">
        <f t="shared" si="18"/>
        <v>7.8716545468176049</v>
      </c>
      <c r="L42" s="62">
        <f t="shared" si="18"/>
        <v>1.1707290966319797</v>
      </c>
      <c r="M42" s="44">
        <f t="shared" si="18"/>
        <v>7.8014711345568015</v>
      </c>
      <c r="N42" s="44">
        <f t="shared" si="18"/>
        <v>7.9467191402406714</v>
      </c>
      <c r="O42" s="44">
        <f t="shared" si="18"/>
        <v>5.9651973344089617</v>
      </c>
      <c r="P42" s="44">
        <f t="shared" si="18"/>
        <v>6.0299429739678745</v>
      </c>
    </row>
    <row r="43" spans="1:16" ht="15.75" thickBot="1" x14ac:dyDescent="0.3">
      <c r="A43" s="55"/>
      <c r="B43" s="65"/>
      <c r="C43" s="65"/>
      <c r="D43" s="66"/>
      <c r="E43" s="67"/>
      <c r="F43" s="66"/>
      <c r="G43" s="67"/>
      <c r="H43" s="66"/>
      <c r="I43" s="67"/>
      <c r="J43" s="67"/>
      <c r="K43" s="66"/>
      <c r="L43" s="67"/>
      <c r="M43" s="68"/>
      <c r="N43" s="69"/>
      <c r="O43" s="68"/>
      <c r="P43" s="6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opLeftCell="C1" workbookViewId="0">
      <pane ySplit="5" topLeftCell="A21" activePane="bottomLeft" state="frozen"/>
      <selection pane="bottomLeft" activeCell="L42" sqref="L42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2" width="10.85546875" customWidth="1"/>
    <col min="13" max="13" width="10.42578125" customWidth="1"/>
    <col min="14" max="14" width="10.28515625" customWidth="1"/>
    <col min="15" max="16" width="10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4" thickBot="1" x14ac:dyDescent="0.4">
      <c r="A2" s="1"/>
      <c r="B2" s="1"/>
      <c r="C2" s="73" t="s">
        <v>35</v>
      </c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</row>
    <row r="3" spans="1:16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1" t="s">
        <v>0</v>
      </c>
      <c r="N3" s="12"/>
      <c r="O3" s="12"/>
      <c r="P3" s="13"/>
    </row>
    <row r="4" spans="1:16" ht="15.75" thickBot="1" x14ac:dyDescent="0.3">
      <c r="A4" s="19"/>
      <c r="B4" s="4"/>
      <c r="C4" s="5"/>
      <c r="D4" s="6"/>
      <c r="E4" s="4"/>
      <c r="F4" s="6"/>
      <c r="G4" s="4"/>
      <c r="H4" s="6"/>
      <c r="I4" s="4"/>
      <c r="J4" s="4"/>
      <c r="K4" s="6"/>
      <c r="L4" s="4"/>
      <c r="M4" s="14" t="s">
        <v>1</v>
      </c>
      <c r="N4" s="15"/>
      <c r="O4" s="14" t="s">
        <v>2</v>
      </c>
      <c r="P4" s="16"/>
    </row>
    <row r="5" spans="1:16" ht="15.75" thickBot="1" x14ac:dyDescent="0.3">
      <c r="A5" s="7" t="s">
        <v>3</v>
      </c>
      <c r="B5" s="8" t="s">
        <v>4</v>
      </c>
      <c r="C5" s="9" t="s">
        <v>5</v>
      </c>
      <c r="D5" s="10" t="s">
        <v>6</v>
      </c>
      <c r="E5" s="8" t="s">
        <v>7</v>
      </c>
      <c r="F5" s="10" t="s">
        <v>8</v>
      </c>
      <c r="G5" s="8" t="s">
        <v>9</v>
      </c>
      <c r="H5" s="10" t="s">
        <v>10</v>
      </c>
      <c r="I5" s="8" t="s">
        <v>11</v>
      </c>
      <c r="J5" s="8" t="s">
        <v>13</v>
      </c>
      <c r="K5" s="10" t="s">
        <v>12</v>
      </c>
      <c r="L5" s="8" t="s">
        <v>24</v>
      </c>
      <c r="M5" s="17" t="s">
        <v>14</v>
      </c>
      <c r="N5" s="18" t="s">
        <v>15</v>
      </c>
      <c r="O5" s="17" t="s">
        <v>16</v>
      </c>
      <c r="P5" s="18" t="s">
        <v>17</v>
      </c>
    </row>
    <row r="6" spans="1:16" x14ac:dyDescent="0.25">
      <c r="A6" s="25">
        <v>42675</v>
      </c>
      <c r="B6" s="70">
        <v>0.16644999999999999</v>
      </c>
      <c r="C6" s="70">
        <v>0.22586000000000001</v>
      </c>
      <c r="D6" s="71">
        <v>0.11543</v>
      </c>
      <c r="E6" s="72">
        <v>145.04901000000001</v>
      </c>
      <c r="F6" s="71">
        <v>0.17710999999999999</v>
      </c>
      <c r="G6" s="72">
        <v>9.2219999999999996E-2</v>
      </c>
      <c r="H6" s="71">
        <v>0.17627000000000001</v>
      </c>
      <c r="I6" s="72">
        <v>0.10356</v>
      </c>
      <c r="J6" s="72">
        <v>13.290039999999999</v>
      </c>
      <c r="K6" s="71">
        <v>0.12670000000000001</v>
      </c>
      <c r="L6" s="72">
        <v>0.85846999999999996</v>
      </c>
      <c r="M6" s="43">
        <v>0.12790000000000001</v>
      </c>
      <c r="N6" s="44">
        <v>0.1255</v>
      </c>
      <c r="O6" s="43">
        <v>0.16735</v>
      </c>
      <c r="P6" s="44">
        <v>0.16555</v>
      </c>
    </row>
    <row r="7" spans="1:16" x14ac:dyDescent="0.25">
      <c r="A7" s="26">
        <v>42676</v>
      </c>
      <c r="B7" s="70">
        <v>0.16578000000000001</v>
      </c>
      <c r="C7" s="70">
        <v>0.22511</v>
      </c>
      <c r="D7" s="71">
        <v>0.11484999999999999</v>
      </c>
      <c r="E7" s="72">
        <v>144.77534</v>
      </c>
      <c r="F7" s="71">
        <v>0.17638999999999999</v>
      </c>
      <c r="G7" s="72">
        <v>9.196E-2</v>
      </c>
      <c r="H7" s="71">
        <v>0.17604</v>
      </c>
      <c r="I7" s="72">
        <v>0.10355</v>
      </c>
      <c r="J7" s="72">
        <v>13.223050000000001</v>
      </c>
      <c r="K7" s="71">
        <v>0.12670000000000001</v>
      </c>
      <c r="L7" s="72">
        <v>0.85792000000000002</v>
      </c>
      <c r="M7" s="43">
        <v>0.12790000000000001</v>
      </c>
      <c r="N7" s="44">
        <v>0.1255</v>
      </c>
      <c r="O7" s="43">
        <v>0.16667999999999999</v>
      </c>
      <c r="P7" s="44">
        <v>0.16488</v>
      </c>
    </row>
    <row r="8" spans="1:16" x14ac:dyDescent="0.25">
      <c r="A8" s="26">
        <v>42677</v>
      </c>
      <c r="B8" s="70">
        <v>0.16563</v>
      </c>
      <c r="C8" s="70">
        <v>0.22345000000000001</v>
      </c>
      <c r="D8" s="71">
        <v>0.11430999999999999</v>
      </c>
      <c r="E8" s="72">
        <v>145.64963</v>
      </c>
      <c r="F8" s="71">
        <v>0.17413000000000001</v>
      </c>
      <c r="G8" s="72">
        <v>9.1740000000000002E-2</v>
      </c>
      <c r="H8" s="71">
        <v>0.17563000000000001</v>
      </c>
      <c r="I8" s="72">
        <v>0.10310999999999999</v>
      </c>
      <c r="J8" s="72">
        <v>13.108930000000001</v>
      </c>
      <c r="K8" s="71">
        <v>0.12690000000000001</v>
      </c>
      <c r="L8" s="72">
        <v>0.85768999999999995</v>
      </c>
      <c r="M8" s="43">
        <v>0.12809999999999999</v>
      </c>
      <c r="N8" s="44">
        <v>0.12570000000000001</v>
      </c>
      <c r="O8" s="43">
        <v>0.16653000000000001</v>
      </c>
      <c r="P8" s="44">
        <v>0.16472999999999999</v>
      </c>
    </row>
    <row r="9" spans="1:16" ht="15.75" thickBot="1" x14ac:dyDescent="0.3">
      <c r="A9" s="27">
        <v>42678</v>
      </c>
      <c r="B9" s="20">
        <v>0.165464</v>
      </c>
      <c r="C9" s="20">
        <v>0.22389000000000001</v>
      </c>
      <c r="D9" s="21">
        <v>0.11448999999999999</v>
      </c>
      <c r="E9" s="22">
        <v>145.00748999999999</v>
      </c>
      <c r="F9" s="21">
        <v>0.17376</v>
      </c>
      <c r="G9" s="22">
        <v>9.1800000000000007E-2</v>
      </c>
      <c r="H9" s="21">
        <v>0.17584</v>
      </c>
      <c r="I9" s="22">
        <v>0.10233</v>
      </c>
      <c r="J9" s="22">
        <v>13.085599999999999</v>
      </c>
      <c r="K9" s="21">
        <v>0.127</v>
      </c>
      <c r="L9" s="22">
        <v>0.85868</v>
      </c>
      <c r="M9" s="23">
        <v>0.12820000000000001</v>
      </c>
      <c r="N9" s="24">
        <v>0.1258</v>
      </c>
      <c r="O9" s="23">
        <v>0.16653999999999999</v>
      </c>
      <c r="P9" s="24">
        <v>0.16474</v>
      </c>
    </row>
    <row r="10" spans="1:16" ht="15.75" thickTop="1" x14ac:dyDescent="0.25">
      <c r="A10" s="28" t="s">
        <v>18</v>
      </c>
      <c r="B10" s="29">
        <f t="shared" ref="B10:P10" si="0">SUM(B6:B9)</f>
        <v>0.66332400000000002</v>
      </c>
      <c r="C10" s="29">
        <f t="shared" si="0"/>
        <v>0.89831000000000005</v>
      </c>
      <c r="D10" s="29">
        <f t="shared" si="0"/>
        <v>0.45907999999999993</v>
      </c>
      <c r="E10" s="29">
        <f t="shared" si="0"/>
        <v>580.48146999999994</v>
      </c>
      <c r="F10" s="29">
        <f t="shared" si="0"/>
        <v>0.70139000000000007</v>
      </c>
      <c r="G10" s="29">
        <f t="shared" si="0"/>
        <v>0.36771999999999999</v>
      </c>
      <c r="H10" s="29">
        <f t="shared" si="0"/>
        <v>0.70378000000000007</v>
      </c>
      <c r="I10" s="29">
        <f t="shared" si="0"/>
        <v>0.41254999999999997</v>
      </c>
      <c r="J10" s="29">
        <f t="shared" si="0"/>
        <v>52.707619999999999</v>
      </c>
      <c r="K10" s="29">
        <f t="shared" si="0"/>
        <v>0.50730000000000008</v>
      </c>
      <c r="L10" s="29">
        <f t="shared" si="0"/>
        <v>3.43276</v>
      </c>
      <c r="M10" s="32">
        <f t="shared" si="0"/>
        <v>0.5121</v>
      </c>
      <c r="N10" s="32">
        <f t="shared" si="0"/>
        <v>0.50250000000000006</v>
      </c>
      <c r="O10" s="32">
        <f t="shared" si="0"/>
        <v>0.66710000000000003</v>
      </c>
      <c r="P10" s="32">
        <f t="shared" si="0"/>
        <v>0.65989999999999993</v>
      </c>
    </row>
    <row r="11" spans="1:16" ht="15.75" thickBot="1" x14ac:dyDescent="0.3">
      <c r="A11" s="34" t="s">
        <v>19</v>
      </c>
      <c r="B11" s="74">
        <f>B10/4</f>
        <v>0.16583100000000001</v>
      </c>
      <c r="C11" s="74">
        <f>C10/4</f>
        <v>0.22457750000000001</v>
      </c>
      <c r="D11" s="74">
        <f t="shared" ref="D11:P11" si="1">D10/4</f>
        <v>0.11476999999999998</v>
      </c>
      <c r="E11" s="74">
        <f t="shared" si="1"/>
        <v>145.12036749999999</v>
      </c>
      <c r="F11" s="74">
        <f t="shared" si="1"/>
        <v>0.17534750000000002</v>
      </c>
      <c r="G11" s="74">
        <f t="shared" si="1"/>
        <v>9.1929999999999998E-2</v>
      </c>
      <c r="H11" s="74">
        <f t="shared" si="1"/>
        <v>0.17594500000000002</v>
      </c>
      <c r="I11" s="74">
        <f t="shared" si="1"/>
        <v>0.10313749999999999</v>
      </c>
      <c r="J11" s="74">
        <f t="shared" si="1"/>
        <v>13.176905</v>
      </c>
      <c r="K11" s="74">
        <f t="shared" si="1"/>
        <v>0.12682500000000002</v>
      </c>
      <c r="L11" s="74">
        <f t="shared" si="1"/>
        <v>0.85819000000000001</v>
      </c>
      <c r="M11" s="97">
        <f t="shared" si="1"/>
        <v>0.128025</v>
      </c>
      <c r="N11" s="97">
        <f t="shared" si="1"/>
        <v>0.12562500000000001</v>
      </c>
      <c r="O11" s="97">
        <f t="shared" si="1"/>
        <v>0.16677500000000001</v>
      </c>
      <c r="P11" s="97">
        <f t="shared" si="1"/>
        <v>0.16497499999999998</v>
      </c>
    </row>
    <row r="12" spans="1:16" ht="15.75" thickTop="1" x14ac:dyDescent="0.25">
      <c r="A12" s="39">
        <v>42681</v>
      </c>
      <c r="B12" s="40">
        <v>0.16533</v>
      </c>
      <c r="C12" s="40">
        <v>0.22347</v>
      </c>
      <c r="D12" s="41">
        <v>0.11429</v>
      </c>
      <c r="E12" s="42">
        <v>145.23942</v>
      </c>
      <c r="F12" s="41">
        <v>0.17316999999999999</v>
      </c>
      <c r="G12" s="42">
        <v>9.1679999999999998E-2</v>
      </c>
      <c r="H12" s="41">
        <v>0.17582</v>
      </c>
      <c r="I12" s="42">
        <v>0.1011</v>
      </c>
      <c r="J12" s="42">
        <v>13.157830000000001</v>
      </c>
      <c r="K12" s="41">
        <v>0.127</v>
      </c>
      <c r="L12" s="42">
        <v>0.85816000000000003</v>
      </c>
      <c r="M12" s="43">
        <v>0.12820000000000001</v>
      </c>
      <c r="N12" s="44">
        <v>0.1258</v>
      </c>
      <c r="O12" s="43">
        <v>0.16622999999999999</v>
      </c>
      <c r="P12" s="44">
        <v>0.16442999999999999</v>
      </c>
    </row>
    <row r="13" spans="1:16" x14ac:dyDescent="0.25">
      <c r="A13" s="39">
        <v>42682</v>
      </c>
      <c r="B13" s="40">
        <v>0.16503000000000001</v>
      </c>
      <c r="C13" s="40">
        <v>0.224</v>
      </c>
      <c r="D13" s="41">
        <v>0.11459999999999999</v>
      </c>
      <c r="E13" s="42">
        <v>144.87712999999999</v>
      </c>
      <c r="F13" s="41">
        <v>0.17319999999999999</v>
      </c>
      <c r="G13" s="42">
        <v>9.1880000000000003E-2</v>
      </c>
      <c r="H13" s="41">
        <v>0.17616000000000001</v>
      </c>
      <c r="I13" s="42">
        <v>0.10202</v>
      </c>
      <c r="J13" s="42">
        <v>13.203950000000001</v>
      </c>
      <c r="K13" s="41">
        <v>0.12690000000000001</v>
      </c>
      <c r="L13" s="42">
        <v>0.85973999999999995</v>
      </c>
      <c r="M13" s="43">
        <v>0.12809999999999999</v>
      </c>
      <c r="N13" s="44">
        <v>0.12570000000000001</v>
      </c>
      <c r="O13" s="43">
        <v>0.16592999999999999</v>
      </c>
      <c r="P13" s="44">
        <v>0.16413</v>
      </c>
    </row>
    <row r="14" spans="1:16" x14ac:dyDescent="0.25">
      <c r="A14" s="39">
        <v>42683</v>
      </c>
      <c r="B14" s="40">
        <v>0.16452</v>
      </c>
      <c r="C14" s="40">
        <v>0.22513</v>
      </c>
      <c r="D14" s="41">
        <v>0.11513</v>
      </c>
      <c r="E14" s="42">
        <v>144.53954999999999</v>
      </c>
      <c r="F14" s="41">
        <v>0.17268</v>
      </c>
      <c r="G14" s="42">
        <v>9.221E-2</v>
      </c>
      <c r="H14" s="41">
        <v>0.17657999999999999</v>
      </c>
      <c r="I14" s="42">
        <v>0.10248</v>
      </c>
      <c r="J14" s="42">
        <v>13.313879999999999</v>
      </c>
      <c r="K14" s="41">
        <v>0.12709999999999999</v>
      </c>
      <c r="L14" s="42">
        <v>0.86221999999999999</v>
      </c>
      <c r="M14" s="43">
        <v>0.1283</v>
      </c>
      <c r="N14" s="44">
        <v>0.12590000000000001</v>
      </c>
      <c r="O14" s="43">
        <v>0.16542000000000001</v>
      </c>
      <c r="P14" s="44">
        <v>0.16361999999999999</v>
      </c>
    </row>
    <row r="15" spans="1:16" x14ac:dyDescent="0.25">
      <c r="A15" s="39">
        <v>42684</v>
      </c>
      <c r="B15" s="40">
        <v>0.16572999999999999</v>
      </c>
      <c r="C15" s="40">
        <v>0.22456000000000001</v>
      </c>
      <c r="D15" s="41">
        <v>0.11416999999999999</v>
      </c>
      <c r="E15" s="42">
        <v>145.66470000000001</v>
      </c>
      <c r="F15" s="41">
        <v>0.17343</v>
      </c>
      <c r="G15" s="42">
        <v>9.1880000000000003E-2</v>
      </c>
      <c r="H15" s="41">
        <v>0.17706</v>
      </c>
      <c r="I15" s="42">
        <v>0.1021</v>
      </c>
      <c r="J15" s="42">
        <v>13.192030000000001</v>
      </c>
      <c r="K15" s="41">
        <v>0.12709999999999999</v>
      </c>
      <c r="L15" s="42">
        <v>0.86109000000000002</v>
      </c>
      <c r="M15" s="43">
        <v>0.1283</v>
      </c>
      <c r="N15" s="44">
        <v>0.12590000000000001</v>
      </c>
      <c r="O15" s="43">
        <v>0.16663</v>
      </c>
      <c r="P15" s="44">
        <v>0.16483</v>
      </c>
    </row>
    <row r="16" spans="1:16" ht="15.75" thickBot="1" x14ac:dyDescent="0.3">
      <c r="A16" s="45">
        <v>42685</v>
      </c>
      <c r="B16" s="46">
        <v>0.16624</v>
      </c>
      <c r="C16" s="46">
        <v>0.22781999999999999</v>
      </c>
      <c r="D16" s="47">
        <v>0.1164</v>
      </c>
      <c r="E16" s="48">
        <v>146.61661000000001</v>
      </c>
      <c r="F16" s="47">
        <v>0.17523</v>
      </c>
      <c r="G16" s="48">
        <v>9.2549999999999993E-2</v>
      </c>
      <c r="H16" s="47">
        <v>0.17838000000000001</v>
      </c>
      <c r="I16" s="48">
        <v>0.10166</v>
      </c>
      <c r="J16" s="48">
        <v>13.462820000000001</v>
      </c>
      <c r="K16" s="47">
        <v>0.12690000000000001</v>
      </c>
      <c r="L16" s="48">
        <v>0.86263999999999996</v>
      </c>
      <c r="M16" s="23">
        <v>0.12809999999999999</v>
      </c>
      <c r="N16" s="24">
        <v>0.12570000000000001</v>
      </c>
      <c r="O16" s="23">
        <v>0.16714000000000001</v>
      </c>
      <c r="P16" s="24">
        <v>0.16533999999999999</v>
      </c>
    </row>
    <row r="17" spans="1:16" ht="15.75" thickTop="1" x14ac:dyDescent="0.25">
      <c r="A17" s="28" t="s">
        <v>18</v>
      </c>
      <c r="B17" s="29">
        <f>SUM(B12:B16)</f>
        <v>0.82684999999999986</v>
      </c>
      <c r="C17" s="29">
        <f>SUM(C12:C16)</f>
        <v>1.1249800000000001</v>
      </c>
      <c r="D17" s="31">
        <f t="shared" ref="D17:L17" si="2">SUM(D12:D16)</f>
        <v>0.57458999999999993</v>
      </c>
      <c r="E17" s="31">
        <f t="shared" si="2"/>
        <v>726.93741</v>
      </c>
      <c r="F17" s="31">
        <f t="shared" si="2"/>
        <v>0.86770999999999998</v>
      </c>
      <c r="G17" s="31">
        <f t="shared" si="2"/>
        <v>0.46020000000000005</v>
      </c>
      <c r="H17" s="31">
        <f t="shared" si="2"/>
        <v>0.88400000000000001</v>
      </c>
      <c r="I17" s="31">
        <f t="shared" si="2"/>
        <v>0.50935999999999992</v>
      </c>
      <c r="J17" s="31">
        <f t="shared" si="2"/>
        <v>66.330510000000004</v>
      </c>
      <c r="K17" s="49">
        <f t="shared" si="2"/>
        <v>0.63500000000000001</v>
      </c>
      <c r="L17" s="49">
        <f t="shared" si="2"/>
        <v>4.3038499999999997</v>
      </c>
      <c r="M17" s="32">
        <f>SUM(M12:M16)</f>
        <v>0.6409999999999999</v>
      </c>
      <c r="N17" s="32">
        <f t="shared" ref="N17:P17" si="3">SUM(N12:N16)</f>
        <v>0.62900000000000011</v>
      </c>
      <c r="O17" s="32">
        <f t="shared" si="3"/>
        <v>0.83135000000000003</v>
      </c>
      <c r="P17" s="32">
        <f t="shared" si="3"/>
        <v>0.82234999999999991</v>
      </c>
    </row>
    <row r="18" spans="1:16" ht="15.75" thickBot="1" x14ac:dyDescent="0.3">
      <c r="A18" s="34" t="s">
        <v>19</v>
      </c>
      <c r="B18" s="35">
        <f>B17/5</f>
        <v>0.16536999999999996</v>
      </c>
      <c r="C18" s="35">
        <f>C17/5</f>
        <v>0.22499600000000003</v>
      </c>
      <c r="D18" s="36">
        <f t="shared" ref="D18:L18" si="4">D17/5</f>
        <v>0.11491799999999999</v>
      </c>
      <c r="E18" s="36">
        <f t="shared" si="4"/>
        <v>145.38748200000001</v>
      </c>
      <c r="F18" s="36">
        <f t="shared" si="4"/>
        <v>0.173542</v>
      </c>
      <c r="G18" s="36">
        <f t="shared" si="4"/>
        <v>9.2040000000000011E-2</v>
      </c>
      <c r="H18" s="36">
        <f t="shared" si="4"/>
        <v>0.17680000000000001</v>
      </c>
      <c r="I18" s="36">
        <f t="shared" si="4"/>
        <v>0.10187199999999999</v>
      </c>
      <c r="J18" s="36">
        <f t="shared" si="4"/>
        <v>13.266102</v>
      </c>
      <c r="K18" s="37">
        <f t="shared" si="4"/>
        <v>0.127</v>
      </c>
      <c r="L18" s="37">
        <f t="shared" si="4"/>
        <v>0.86076999999999992</v>
      </c>
      <c r="M18" s="38">
        <f>M17/5</f>
        <v>0.12819999999999998</v>
      </c>
      <c r="N18" s="50">
        <f>N17/5</f>
        <v>0.12580000000000002</v>
      </c>
      <c r="O18" s="50">
        <f t="shared" ref="O18:P18" si="5">O17/5</f>
        <v>0.16627</v>
      </c>
      <c r="P18" s="50">
        <f t="shared" si="5"/>
        <v>0.16446999999999998</v>
      </c>
    </row>
    <row r="19" spans="1:16" ht="15.75" thickTop="1" x14ac:dyDescent="0.25">
      <c r="A19" s="39">
        <v>42688</v>
      </c>
      <c r="B19" s="40">
        <v>0.17002999999999999</v>
      </c>
      <c r="C19" s="40">
        <v>0.22717000000000001</v>
      </c>
      <c r="D19" s="41">
        <v>0.11617</v>
      </c>
      <c r="E19" s="42">
        <v>146.91363999999999</v>
      </c>
      <c r="F19" s="41">
        <v>0.17754</v>
      </c>
      <c r="G19" s="42">
        <v>9.1789999999999997E-2</v>
      </c>
      <c r="H19" s="41">
        <v>0.17798</v>
      </c>
      <c r="I19" s="42">
        <v>0.10041</v>
      </c>
      <c r="J19" s="42">
        <v>13.44042</v>
      </c>
      <c r="K19" s="41">
        <v>0.126</v>
      </c>
      <c r="L19" s="42">
        <v>0.85794000000000004</v>
      </c>
      <c r="M19" s="43">
        <v>0.12720000000000001</v>
      </c>
      <c r="N19" s="44">
        <v>0.12479999999999999</v>
      </c>
      <c r="O19" s="43">
        <v>0.17093</v>
      </c>
      <c r="P19" s="44">
        <v>0.16913</v>
      </c>
    </row>
    <row r="20" spans="1:16" x14ac:dyDescent="0.25">
      <c r="A20" s="39">
        <v>42689</v>
      </c>
      <c r="B20" s="40">
        <v>0.16713</v>
      </c>
      <c r="C20" s="40">
        <v>0.22921</v>
      </c>
      <c r="D20" s="41">
        <v>0.11703</v>
      </c>
      <c r="E20" s="42">
        <v>147.44126</v>
      </c>
      <c r="F20" s="41">
        <v>0.17732000000000001</v>
      </c>
      <c r="G20" s="42">
        <v>9.2230000000000006E-2</v>
      </c>
      <c r="H20" s="41">
        <v>0.17838000000000001</v>
      </c>
      <c r="I20" s="42">
        <v>0.10070999999999999</v>
      </c>
      <c r="J20" s="42">
        <v>13.57823</v>
      </c>
      <c r="K20" s="41">
        <v>0.126</v>
      </c>
      <c r="L20" s="42">
        <v>0.86201000000000005</v>
      </c>
      <c r="M20" s="43">
        <v>0.12720000000000001</v>
      </c>
      <c r="N20" s="44">
        <v>0.12479999999999999</v>
      </c>
      <c r="O20" s="43">
        <v>0.16803000000000001</v>
      </c>
      <c r="P20" s="44">
        <v>0.16622999999999999</v>
      </c>
    </row>
    <row r="21" spans="1:16" x14ac:dyDescent="0.25">
      <c r="A21" s="39">
        <v>42690</v>
      </c>
      <c r="B21" s="40">
        <v>0.16669999999999999</v>
      </c>
      <c r="C21" s="40">
        <v>0.22875999999999999</v>
      </c>
      <c r="D21" s="41">
        <v>0.11695999999999999</v>
      </c>
      <c r="E21" s="42">
        <v>146.97261</v>
      </c>
      <c r="F21" s="41">
        <v>0.17699000000000001</v>
      </c>
      <c r="G21" s="42">
        <v>9.2259999999999995E-2</v>
      </c>
      <c r="H21" s="41">
        <v>0.17782000000000001</v>
      </c>
      <c r="I21" s="42">
        <v>0.10115</v>
      </c>
      <c r="J21" s="42">
        <v>13.669589999999999</v>
      </c>
      <c r="K21" s="41">
        <v>0.1258</v>
      </c>
      <c r="L21" s="42">
        <v>0.86243000000000003</v>
      </c>
      <c r="M21" s="43">
        <v>0.127</v>
      </c>
      <c r="N21" s="44">
        <v>0.1246</v>
      </c>
      <c r="O21" s="43">
        <v>0.1676</v>
      </c>
      <c r="P21" s="44">
        <v>0.1658</v>
      </c>
    </row>
    <row r="22" spans="1:16" x14ac:dyDescent="0.25">
      <c r="A22" s="39">
        <v>42691</v>
      </c>
      <c r="B22" s="40">
        <v>0.16764999999999999</v>
      </c>
      <c r="C22" s="40">
        <v>0.22989000000000001</v>
      </c>
      <c r="D22" s="41">
        <v>0.11754000000000001</v>
      </c>
      <c r="E22" s="42">
        <v>147.03424999999999</v>
      </c>
      <c r="F22" s="41">
        <v>0.17781</v>
      </c>
      <c r="G22" s="42">
        <v>9.2549999999999993E-2</v>
      </c>
      <c r="H22" s="41">
        <v>0.17818000000000001</v>
      </c>
      <c r="I22" s="42">
        <v>0.10106</v>
      </c>
      <c r="J22" s="42">
        <v>13.757020000000001</v>
      </c>
      <c r="K22" s="41">
        <v>0.1258</v>
      </c>
      <c r="L22" s="42">
        <v>0.86443999999999999</v>
      </c>
      <c r="M22" s="43">
        <v>0.127</v>
      </c>
      <c r="N22" s="44">
        <v>0.1246</v>
      </c>
      <c r="O22" s="43">
        <v>0.16855000000000001</v>
      </c>
      <c r="P22" s="44">
        <v>0.16675000000000001</v>
      </c>
    </row>
    <row r="23" spans="1:16" ht="15.75" thickBot="1" x14ac:dyDescent="0.3">
      <c r="A23" s="45">
        <v>42692</v>
      </c>
      <c r="B23" s="46">
        <v>0.16861999999999999</v>
      </c>
      <c r="C23" s="46">
        <v>0.23018</v>
      </c>
      <c r="D23" s="47">
        <v>0.11769</v>
      </c>
      <c r="E23" s="48">
        <v>147.52105</v>
      </c>
      <c r="F23" s="47">
        <v>0.17801</v>
      </c>
      <c r="G23" s="48">
        <v>9.2289999999999997E-2</v>
      </c>
      <c r="H23" s="47">
        <v>0.17807999999999999</v>
      </c>
      <c r="I23" s="48">
        <v>0.10095</v>
      </c>
      <c r="J23" s="48">
        <v>13.739319999999999</v>
      </c>
      <c r="K23" s="47">
        <v>0.12570000000000001</v>
      </c>
      <c r="L23" s="48">
        <v>0.86404999999999998</v>
      </c>
      <c r="M23" s="23">
        <v>0.12690000000000001</v>
      </c>
      <c r="N23" s="24">
        <v>0.1245</v>
      </c>
      <c r="O23" s="23">
        <v>0.16952</v>
      </c>
      <c r="P23" s="24">
        <v>0.16772000000000001</v>
      </c>
    </row>
    <row r="24" spans="1:16" ht="15.75" thickTop="1" x14ac:dyDescent="0.25">
      <c r="A24" s="28" t="s">
        <v>18</v>
      </c>
      <c r="B24" s="29">
        <f>SUM(B19:B23)</f>
        <v>0.84012999999999993</v>
      </c>
      <c r="C24" s="29">
        <f>SUM(C19:C23)</f>
        <v>1.1452100000000001</v>
      </c>
      <c r="D24" s="31">
        <f t="shared" ref="D24:P24" si="6">SUM(D19:D23)</f>
        <v>0.58538999999999997</v>
      </c>
      <c r="E24" s="31">
        <f t="shared" si="6"/>
        <v>735.88281000000006</v>
      </c>
      <c r="F24" s="31">
        <f t="shared" si="6"/>
        <v>0.88767000000000007</v>
      </c>
      <c r="G24" s="31">
        <f t="shared" si="6"/>
        <v>0.46111999999999997</v>
      </c>
      <c r="H24" s="31">
        <f t="shared" si="6"/>
        <v>0.89044000000000001</v>
      </c>
      <c r="I24" s="31">
        <f t="shared" si="6"/>
        <v>0.50427999999999995</v>
      </c>
      <c r="J24" s="31">
        <f t="shared" si="6"/>
        <v>68.184580000000011</v>
      </c>
      <c r="K24" s="49">
        <f t="shared" si="6"/>
        <v>0.62930000000000008</v>
      </c>
      <c r="L24" s="49">
        <f t="shared" si="6"/>
        <v>4.3108700000000004</v>
      </c>
      <c r="M24" s="32">
        <f t="shared" si="6"/>
        <v>0.63529999999999998</v>
      </c>
      <c r="N24" s="33">
        <f t="shared" si="6"/>
        <v>0.62329999999999997</v>
      </c>
      <c r="O24" s="33">
        <f t="shared" si="6"/>
        <v>0.84462999999999999</v>
      </c>
      <c r="P24" s="33">
        <f t="shared" si="6"/>
        <v>0.83562999999999998</v>
      </c>
    </row>
    <row r="25" spans="1:16" ht="15.75" thickBot="1" x14ac:dyDescent="0.3">
      <c r="A25" s="34" t="s">
        <v>19</v>
      </c>
      <c r="B25" s="35">
        <f>B24/5</f>
        <v>0.16802599999999998</v>
      </c>
      <c r="C25" s="35">
        <f>C24/5</f>
        <v>0.22904200000000002</v>
      </c>
      <c r="D25" s="36">
        <f t="shared" ref="D25:L25" si="7">D24/5</f>
        <v>0.11707799999999999</v>
      </c>
      <c r="E25" s="36">
        <f t="shared" si="7"/>
        <v>147.17656200000002</v>
      </c>
      <c r="F25" s="36">
        <f t="shared" si="7"/>
        <v>0.17753400000000003</v>
      </c>
      <c r="G25" s="36">
        <f t="shared" si="7"/>
        <v>9.2224E-2</v>
      </c>
      <c r="H25" s="36">
        <f t="shared" si="7"/>
        <v>0.178088</v>
      </c>
      <c r="I25" s="36">
        <f t="shared" si="7"/>
        <v>0.10085599999999999</v>
      </c>
      <c r="J25" s="36">
        <f t="shared" si="7"/>
        <v>13.636916000000003</v>
      </c>
      <c r="K25" s="37">
        <f t="shared" si="7"/>
        <v>0.12586000000000003</v>
      </c>
      <c r="L25" s="37">
        <f t="shared" si="7"/>
        <v>0.86217400000000011</v>
      </c>
      <c r="M25" s="38">
        <f>M24/5</f>
        <v>0.12706000000000001</v>
      </c>
      <c r="N25" s="50">
        <f>N24/5</f>
        <v>0.12465999999999999</v>
      </c>
      <c r="O25" s="50">
        <f t="shared" ref="O25:P25" si="8">O24/5</f>
        <v>0.16892599999999999</v>
      </c>
      <c r="P25" s="50">
        <f t="shared" si="8"/>
        <v>0.167126</v>
      </c>
    </row>
    <row r="26" spans="1:16" ht="15.75" thickTop="1" x14ac:dyDescent="0.25">
      <c r="A26" s="39">
        <v>42695</v>
      </c>
      <c r="B26" s="40">
        <v>0.17052</v>
      </c>
      <c r="C26" s="40">
        <v>0.23093</v>
      </c>
      <c r="D26" s="41">
        <v>0.11806999999999999</v>
      </c>
      <c r="E26" s="42">
        <v>147.76983999999999</v>
      </c>
      <c r="F26" s="41">
        <v>0.17863999999999999</v>
      </c>
      <c r="G26" s="42">
        <v>9.2270000000000005E-2</v>
      </c>
      <c r="H26" s="41">
        <v>0.17843000000000001</v>
      </c>
      <c r="I26" s="42">
        <v>0.10145999999999999</v>
      </c>
      <c r="J26" s="42">
        <v>13.86374</v>
      </c>
      <c r="K26" s="41">
        <v>0.12509999999999999</v>
      </c>
      <c r="L26" s="42">
        <v>0.86155999999999999</v>
      </c>
      <c r="M26" s="43">
        <v>0.1263</v>
      </c>
      <c r="N26" s="44">
        <v>0.12690000000000001</v>
      </c>
      <c r="O26" s="43">
        <v>0.17141999999999999</v>
      </c>
      <c r="P26" s="44">
        <v>0.16961999999999999</v>
      </c>
    </row>
    <row r="27" spans="1:16" x14ac:dyDescent="0.25">
      <c r="A27" s="39">
        <f>A26+1</f>
        <v>42696</v>
      </c>
      <c r="B27" s="40">
        <v>0.17016999999999999</v>
      </c>
      <c r="C27" s="40">
        <v>0.23047999999999999</v>
      </c>
      <c r="D27" s="41">
        <v>0.11784</v>
      </c>
      <c r="E27" s="42">
        <v>147.79799</v>
      </c>
      <c r="F27" s="41">
        <v>0.17793</v>
      </c>
      <c r="G27" s="42">
        <v>9.2310000000000003E-2</v>
      </c>
      <c r="H27" s="41">
        <v>0.17824999999999999</v>
      </c>
      <c r="I27" s="42">
        <v>0.10067</v>
      </c>
      <c r="J27" s="42">
        <v>13.876250000000001</v>
      </c>
      <c r="K27" s="41">
        <v>0.12509999999999999</v>
      </c>
      <c r="L27" s="42">
        <v>0.86245000000000005</v>
      </c>
      <c r="M27" s="43">
        <v>0.1263</v>
      </c>
      <c r="N27" s="44">
        <v>0.1239</v>
      </c>
      <c r="O27" s="43">
        <v>0.17107</v>
      </c>
      <c r="P27" s="44">
        <v>0.16927</v>
      </c>
    </row>
    <row r="28" spans="1:16" x14ac:dyDescent="0.25">
      <c r="A28" s="39">
        <f t="shared" ref="A28:A30" si="9">A27+1</f>
        <v>42697</v>
      </c>
      <c r="B28" s="40">
        <v>0.16897000000000001</v>
      </c>
      <c r="C28" s="40">
        <v>0.23000999999999999</v>
      </c>
      <c r="D28" s="41">
        <v>0.1176</v>
      </c>
      <c r="E28" s="42">
        <v>146.85887</v>
      </c>
      <c r="F28" s="41">
        <v>0.17680000000000001</v>
      </c>
      <c r="G28" s="42">
        <v>9.2079999999999995E-2</v>
      </c>
      <c r="H28" s="41">
        <v>0.17781</v>
      </c>
      <c r="I28" s="42">
        <v>0.1003</v>
      </c>
      <c r="J28" s="42">
        <v>13.84516</v>
      </c>
      <c r="K28" s="41">
        <v>0.12479999999999999</v>
      </c>
      <c r="L28" s="42">
        <v>0.85960000000000003</v>
      </c>
      <c r="M28" s="43">
        <v>0.126</v>
      </c>
      <c r="N28" s="44">
        <v>0.1236</v>
      </c>
      <c r="O28" s="43">
        <v>0.16986999999999999</v>
      </c>
      <c r="P28" s="44">
        <v>0.16807</v>
      </c>
    </row>
    <row r="29" spans="1:16" x14ac:dyDescent="0.25">
      <c r="A29" s="39">
        <f t="shared" si="9"/>
        <v>42698</v>
      </c>
      <c r="B29" s="40">
        <v>0.16883000000000001</v>
      </c>
      <c r="C29" s="40">
        <v>0.23125999999999999</v>
      </c>
      <c r="D29" s="41">
        <v>0.11824</v>
      </c>
      <c r="E29" s="42">
        <v>147.01358999999999</v>
      </c>
      <c r="F29" s="41">
        <v>0.17763999999999999</v>
      </c>
      <c r="G29" s="42">
        <v>9.2350000000000002E-2</v>
      </c>
      <c r="H29" s="41">
        <v>0.17877999999999999</v>
      </c>
      <c r="I29" s="42">
        <v>0.10072</v>
      </c>
      <c r="J29" s="42">
        <v>14.02266</v>
      </c>
      <c r="K29" s="41">
        <v>0.125</v>
      </c>
      <c r="L29" s="42">
        <v>0.86355999999999999</v>
      </c>
      <c r="M29" s="43">
        <v>0.12620000000000001</v>
      </c>
      <c r="N29" s="44">
        <v>0.12379999999999999</v>
      </c>
      <c r="O29" s="43">
        <v>0.16972999999999999</v>
      </c>
      <c r="P29" s="44">
        <v>0.16793</v>
      </c>
    </row>
    <row r="30" spans="1:16" ht="15.75" thickBot="1" x14ac:dyDescent="0.3">
      <c r="A30" s="45">
        <f t="shared" si="9"/>
        <v>42699</v>
      </c>
      <c r="B30" s="46">
        <v>0.16900999999999999</v>
      </c>
      <c r="C30" s="46">
        <v>0.23164000000000001</v>
      </c>
      <c r="D30" s="47">
        <v>0.11844</v>
      </c>
      <c r="E30" s="48">
        <v>147.62452999999999</v>
      </c>
      <c r="F30" s="47">
        <v>0.17877999999999999</v>
      </c>
      <c r="G30" s="48">
        <v>9.2350000000000002E-2</v>
      </c>
      <c r="H30" s="47">
        <v>0.17904999999999999</v>
      </c>
      <c r="I30" s="48">
        <v>0.10037</v>
      </c>
      <c r="J30" s="48">
        <v>14.12828</v>
      </c>
      <c r="K30" s="47">
        <v>0.125</v>
      </c>
      <c r="L30" s="42">
        <v>0.86482999999999999</v>
      </c>
      <c r="M30" s="23">
        <v>0.12620000000000001</v>
      </c>
      <c r="N30" s="24">
        <v>0.12379999999999999</v>
      </c>
      <c r="O30" s="23">
        <v>0.16991000000000001</v>
      </c>
      <c r="P30" s="24">
        <v>0.16811000000000001</v>
      </c>
    </row>
    <row r="31" spans="1:16" ht="15.75" thickTop="1" x14ac:dyDescent="0.25">
      <c r="A31" s="28" t="s">
        <v>18</v>
      </c>
      <c r="B31" s="29">
        <f t="shared" ref="B31:P31" si="10">SUM(B26:B30)</f>
        <v>0.84750000000000003</v>
      </c>
      <c r="C31" s="29">
        <f t="shared" si="10"/>
        <v>1.15432</v>
      </c>
      <c r="D31" s="30">
        <f t="shared" si="10"/>
        <v>0.59018999999999999</v>
      </c>
      <c r="E31" s="31">
        <f t="shared" si="10"/>
        <v>737.06482000000005</v>
      </c>
      <c r="F31" s="30">
        <f t="shared" si="10"/>
        <v>0.88979000000000008</v>
      </c>
      <c r="G31" s="31">
        <f t="shared" si="10"/>
        <v>0.46135999999999999</v>
      </c>
      <c r="H31" s="30">
        <f t="shared" si="10"/>
        <v>0.89232</v>
      </c>
      <c r="I31" s="31">
        <f t="shared" si="10"/>
        <v>0.50351999999999997</v>
      </c>
      <c r="J31" s="31">
        <f t="shared" si="10"/>
        <v>69.736090000000004</v>
      </c>
      <c r="K31" s="30">
        <f t="shared" si="10"/>
        <v>0.625</v>
      </c>
      <c r="L31" s="105">
        <f t="shared" si="10"/>
        <v>4.3120000000000003</v>
      </c>
      <c r="M31" s="32">
        <f t="shared" si="10"/>
        <v>0.63100000000000001</v>
      </c>
      <c r="N31" s="33">
        <f t="shared" si="10"/>
        <v>0.622</v>
      </c>
      <c r="O31" s="33">
        <f t="shared" si="10"/>
        <v>0.85199999999999987</v>
      </c>
      <c r="P31" s="33">
        <f t="shared" si="10"/>
        <v>0.84300000000000008</v>
      </c>
    </row>
    <row r="32" spans="1:16" ht="15.75" thickBot="1" x14ac:dyDescent="0.3">
      <c r="A32" s="34" t="s">
        <v>19</v>
      </c>
      <c r="B32" s="35">
        <f>B31/5</f>
        <v>0.16950000000000001</v>
      </c>
      <c r="C32" s="35">
        <f>C31/5</f>
        <v>0.23086400000000001</v>
      </c>
      <c r="D32" s="36">
        <f t="shared" ref="D32:L32" si="11">D31/5</f>
        <v>0.118038</v>
      </c>
      <c r="E32" s="36">
        <f t="shared" si="11"/>
        <v>147.41296400000002</v>
      </c>
      <c r="F32" s="36">
        <f t="shared" si="11"/>
        <v>0.17795800000000001</v>
      </c>
      <c r="G32" s="36">
        <f t="shared" si="11"/>
        <v>9.2271999999999993E-2</v>
      </c>
      <c r="H32" s="36">
        <f t="shared" si="11"/>
        <v>0.17846400000000001</v>
      </c>
      <c r="I32" s="36">
        <f t="shared" si="11"/>
        <v>0.10070399999999999</v>
      </c>
      <c r="J32" s="36">
        <f t="shared" si="11"/>
        <v>13.947218000000001</v>
      </c>
      <c r="K32" s="37">
        <f t="shared" si="11"/>
        <v>0.125</v>
      </c>
      <c r="L32" s="36">
        <f t="shared" si="11"/>
        <v>0.86240000000000006</v>
      </c>
      <c r="M32" s="38">
        <f>M31/5</f>
        <v>0.12620000000000001</v>
      </c>
      <c r="N32" s="50">
        <f>N31/5</f>
        <v>0.1244</v>
      </c>
      <c r="O32" s="50">
        <f t="shared" ref="O32:P32" si="12">O31/5</f>
        <v>0.17039999999999997</v>
      </c>
      <c r="P32" s="50">
        <f t="shared" si="12"/>
        <v>0.16860000000000003</v>
      </c>
    </row>
    <row r="33" spans="1:16" ht="15.75" thickTop="1" x14ac:dyDescent="0.25">
      <c r="A33" s="39">
        <v>42702</v>
      </c>
      <c r="B33" s="40">
        <v>0.16822000000000001</v>
      </c>
      <c r="C33" s="40">
        <v>0.23086999999999999</v>
      </c>
      <c r="D33" s="41">
        <v>0.11804000000000001</v>
      </c>
      <c r="E33" s="42">
        <v>147.559</v>
      </c>
      <c r="F33" s="41">
        <v>0.17784</v>
      </c>
      <c r="G33" s="42">
        <v>9.2499999999999999E-2</v>
      </c>
      <c r="H33" s="41">
        <v>0.17879</v>
      </c>
      <c r="I33" s="42">
        <v>0.10042</v>
      </c>
      <c r="J33" s="42">
        <v>14.153230000000001</v>
      </c>
      <c r="K33" s="41">
        <v>0.12520000000000001</v>
      </c>
      <c r="L33" s="42">
        <v>0.86602999999999997</v>
      </c>
      <c r="M33" s="43">
        <v>0.12640000000000001</v>
      </c>
      <c r="N33" s="44">
        <v>0.124</v>
      </c>
      <c r="O33" s="43">
        <v>0.16911999999999999</v>
      </c>
      <c r="P33" s="44">
        <v>0.16732</v>
      </c>
    </row>
    <row r="34" spans="1:16" x14ac:dyDescent="0.25">
      <c r="A34" s="39">
        <v>42703</v>
      </c>
      <c r="B34" s="40">
        <v>0.16749</v>
      </c>
      <c r="C34" s="40">
        <v>0.23052</v>
      </c>
      <c r="D34" s="41">
        <v>0.11786000000000001</v>
      </c>
      <c r="E34" s="42">
        <v>146.64707000000001</v>
      </c>
      <c r="F34" s="41">
        <v>0.17699999999999999</v>
      </c>
      <c r="G34" s="42">
        <v>9.2539999999999997E-2</v>
      </c>
      <c r="H34" s="41">
        <v>0.17829999999999999</v>
      </c>
      <c r="I34" s="42">
        <v>0.10051</v>
      </c>
      <c r="J34" s="42">
        <v>14.043100000000001</v>
      </c>
      <c r="K34" s="41">
        <v>0.12509999999999999</v>
      </c>
      <c r="L34" s="42">
        <v>0.86407999999999996</v>
      </c>
      <c r="M34" s="43">
        <v>0.1263</v>
      </c>
      <c r="N34" s="44">
        <v>0.1239</v>
      </c>
      <c r="O34" s="43">
        <v>0.16839000000000001</v>
      </c>
      <c r="P34" s="44">
        <v>0.16658999999999999</v>
      </c>
    </row>
    <row r="35" spans="1:16" x14ac:dyDescent="0.25">
      <c r="A35" s="39">
        <v>42704</v>
      </c>
      <c r="B35" s="40">
        <v>0.16744999999999999</v>
      </c>
      <c r="C35" s="40">
        <v>0.23039000000000001</v>
      </c>
      <c r="D35" s="41">
        <v>0.1178</v>
      </c>
      <c r="E35" s="42">
        <v>146.13953000000001</v>
      </c>
      <c r="F35" s="41">
        <v>0.17605999999999999</v>
      </c>
      <c r="G35" s="42">
        <v>9.2450000000000004E-2</v>
      </c>
      <c r="H35" s="41">
        <v>0.17843000000000001</v>
      </c>
      <c r="I35" s="42">
        <v>0.10024</v>
      </c>
      <c r="J35" s="42">
        <v>14.07484</v>
      </c>
      <c r="K35" s="41">
        <v>0.125</v>
      </c>
      <c r="L35" s="42">
        <v>0.86207999999999996</v>
      </c>
      <c r="M35" s="43">
        <v>0.12620000000000001</v>
      </c>
      <c r="N35" s="44">
        <v>0.12379999999999999</v>
      </c>
      <c r="O35" s="43">
        <v>0.16835</v>
      </c>
      <c r="P35" s="44">
        <v>0.16655</v>
      </c>
    </row>
    <row r="36" spans="1:16" x14ac:dyDescent="0.25">
      <c r="A36" s="39">
        <v>42705</v>
      </c>
      <c r="B36" s="40">
        <v>0.16839000000000001</v>
      </c>
      <c r="C36" s="40">
        <v>0.23043</v>
      </c>
      <c r="D36" s="41">
        <v>0.11781999999999999</v>
      </c>
      <c r="E36" s="42">
        <v>146.20016000000001</v>
      </c>
      <c r="F36" s="41">
        <v>0.17557</v>
      </c>
      <c r="G36" s="42">
        <v>9.2329999999999995E-2</v>
      </c>
      <c r="H36" s="41">
        <v>0.17874000000000001</v>
      </c>
      <c r="I36" s="42">
        <v>0.10018000000000001</v>
      </c>
      <c r="J36" s="42">
        <v>14.18281</v>
      </c>
      <c r="K36" s="41">
        <v>0.125</v>
      </c>
      <c r="L36" s="42">
        <v>0.86050000000000004</v>
      </c>
      <c r="M36" s="43">
        <v>0.12620000000000001</v>
      </c>
      <c r="N36" s="44">
        <v>0.12379999999999999</v>
      </c>
      <c r="O36" s="43">
        <v>0.16929</v>
      </c>
      <c r="P36" s="44">
        <v>0.16749</v>
      </c>
    </row>
    <row r="37" spans="1:16" ht="15.75" thickBot="1" x14ac:dyDescent="0.3">
      <c r="A37" s="45">
        <v>42706</v>
      </c>
      <c r="B37" s="46">
        <v>0.16922000000000001</v>
      </c>
      <c r="C37" s="46">
        <v>0.23050000000000001</v>
      </c>
      <c r="D37" s="47">
        <v>0.11785</v>
      </c>
      <c r="E37" s="48">
        <v>146.7139</v>
      </c>
      <c r="F37" s="47">
        <v>0.17696999999999999</v>
      </c>
      <c r="G37" s="48">
        <v>9.2509999999999995E-2</v>
      </c>
      <c r="H37" s="47">
        <v>0.17902000000000001</v>
      </c>
      <c r="I37" s="48">
        <v>9.9320000000000006E-2</v>
      </c>
      <c r="J37" s="48">
        <v>14.31709</v>
      </c>
      <c r="K37" s="47">
        <v>0.12520000000000001</v>
      </c>
      <c r="L37" s="48">
        <v>0.86231999999999998</v>
      </c>
      <c r="M37" s="23">
        <v>0.12640000000000001</v>
      </c>
      <c r="N37" s="24">
        <v>0.124</v>
      </c>
      <c r="O37" s="23">
        <v>0.17011999999999999</v>
      </c>
      <c r="P37" s="24">
        <v>0.16832</v>
      </c>
    </row>
    <row r="38" spans="1:16" ht="15.75" thickTop="1" x14ac:dyDescent="0.25">
      <c r="A38" s="28" t="s">
        <v>18</v>
      </c>
      <c r="B38" s="29">
        <f t="shared" ref="B38:P38" si="13">SUM(B33:B37)</f>
        <v>0.84077000000000013</v>
      </c>
      <c r="C38" s="29">
        <f t="shared" si="13"/>
        <v>1.1527099999999999</v>
      </c>
      <c r="D38" s="30">
        <f t="shared" si="13"/>
        <v>0.58936999999999995</v>
      </c>
      <c r="E38" s="31">
        <f t="shared" si="13"/>
        <v>733.25965999999994</v>
      </c>
      <c r="F38" s="30">
        <f t="shared" si="13"/>
        <v>0.88343999999999989</v>
      </c>
      <c r="G38" s="31">
        <f t="shared" si="13"/>
        <v>0.46233000000000002</v>
      </c>
      <c r="H38" s="30">
        <f t="shared" si="13"/>
        <v>0.89328000000000007</v>
      </c>
      <c r="I38" s="31">
        <f t="shared" si="13"/>
        <v>0.50066999999999995</v>
      </c>
      <c r="J38" s="31">
        <f t="shared" si="13"/>
        <v>70.771070000000009</v>
      </c>
      <c r="K38" s="30">
        <f t="shared" si="13"/>
        <v>0.62549999999999994</v>
      </c>
      <c r="L38" s="30">
        <f t="shared" si="13"/>
        <v>4.3150099999999991</v>
      </c>
      <c r="M38" s="32">
        <f t="shared" si="13"/>
        <v>0.63149999999999995</v>
      </c>
      <c r="N38" s="33">
        <f t="shared" si="13"/>
        <v>0.61950000000000005</v>
      </c>
      <c r="O38" s="33">
        <f t="shared" si="13"/>
        <v>0.84526999999999997</v>
      </c>
      <c r="P38" s="33">
        <f t="shared" si="13"/>
        <v>0.83627000000000007</v>
      </c>
    </row>
    <row r="39" spans="1:16" ht="15.75" thickBot="1" x14ac:dyDescent="0.3">
      <c r="A39" s="34" t="s">
        <v>19</v>
      </c>
      <c r="B39" s="35">
        <f>B38/5</f>
        <v>0.16815400000000003</v>
      </c>
      <c r="C39" s="35">
        <f>C38/5</f>
        <v>0.23054199999999997</v>
      </c>
      <c r="D39" s="36">
        <f t="shared" ref="D39:L39" si="14">D38/5</f>
        <v>0.11787399999999999</v>
      </c>
      <c r="E39" s="36">
        <f t="shared" si="14"/>
        <v>146.65193199999999</v>
      </c>
      <c r="F39" s="36">
        <f t="shared" si="14"/>
        <v>0.17668799999999998</v>
      </c>
      <c r="G39" s="36">
        <f t="shared" si="14"/>
        <v>9.2466000000000007E-2</v>
      </c>
      <c r="H39" s="36">
        <f t="shared" si="14"/>
        <v>0.17865600000000001</v>
      </c>
      <c r="I39" s="36">
        <f t="shared" si="14"/>
        <v>0.10013399999999999</v>
      </c>
      <c r="J39" s="36">
        <f t="shared" si="14"/>
        <v>14.154214000000001</v>
      </c>
      <c r="K39" s="37">
        <f t="shared" si="14"/>
        <v>0.12509999999999999</v>
      </c>
      <c r="L39" s="37">
        <f t="shared" si="14"/>
        <v>0.86300199999999982</v>
      </c>
      <c r="M39" s="38">
        <f>M38/5</f>
        <v>0.1263</v>
      </c>
      <c r="N39" s="38">
        <f t="shared" ref="N39:O39" si="15">N38/5</f>
        <v>0.12390000000000001</v>
      </c>
      <c r="O39" s="38">
        <f t="shared" si="15"/>
        <v>0.16905399999999998</v>
      </c>
      <c r="P39" s="38">
        <f>P38/5</f>
        <v>0.16725400000000001</v>
      </c>
    </row>
    <row r="40" spans="1:16" ht="15.75" thickTop="1" x14ac:dyDescent="0.25">
      <c r="A40" s="51"/>
      <c r="B40" s="40"/>
      <c r="C40" s="40"/>
      <c r="D40" s="41"/>
      <c r="E40" s="42"/>
      <c r="F40" s="41"/>
      <c r="G40" s="42"/>
      <c r="H40" s="41"/>
      <c r="I40" s="42"/>
      <c r="J40" s="42"/>
      <c r="K40" s="41"/>
      <c r="L40" s="42"/>
      <c r="M40" s="43"/>
      <c r="N40" s="44"/>
      <c r="O40" s="43"/>
      <c r="P40" s="44"/>
    </row>
    <row r="41" spans="1:16" x14ac:dyDescent="0.25">
      <c r="A41" s="51"/>
      <c r="B41" s="40"/>
      <c r="C41" s="52"/>
      <c r="D41" s="53"/>
      <c r="E41" s="54" t="s">
        <v>20</v>
      </c>
      <c r="F41" s="41"/>
      <c r="G41" s="42"/>
      <c r="H41" s="41"/>
      <c r="I41" s="42"/>
      <c r="J41" s="42"/>
      <c r="K41" s="41"/>
      <c r="L41" s="42"/>
      <c r="M41" s="43"/>
      <c r="N41" s="44"/>
      <c r="O41" s="43"/>
      <c r="P41" s="44"/>
    </row>
    <row r="42" spans="1:16" ht="15.75" thickBot="1" x14ac:dyDescent="0.3">
      <c r="A42" s="55"/>
      <c r="B42" s="56"/>
      <c r="C42" s="56"/>
      <c r="D42" s="57"/>
      <c r="E42" s="58"/>
      <c r="F42" s="57"/>
      <c r="G42" s="58"/>
      <c r="H42" s="57"/>
      <c r="I42" s="58"/>
      <c r="J42" s="58"/>
      <c r="K42" s="57"/>
      <c r="L42" s="58"/>
      <c r="M42" s="59"/>
      <c r="N42" s="60"/>
      <c r="O42" s="59"/>
      <c r="P42" s="60"/>
    </row>
    <row r="43" spans="1:16" x14ac:dyDescent="0.25">
      <c r="A43" s="61" t="s">
        <v>21</v>
      </c>
      <c r="B43" s="62">
        <f>SUM(B6:B9,B12:B16,B19:B23,B26:B30,B33:B37)</f>
        <v>4.0185739999999992</v>
      </c>
      <c r="C43" s="62">
        <f t="shared" ref="C43:L43" si="16">SUM(C6:C9,C12:C16,C19:C23,C26:C30,C33:C37)</f>
        <v>5.4755300000000009</v>
      </c>
      <c r="D43" s="62">
        <f t="shared" si="16"/>
        <v>2.7986199999999992</v>
      </c>
      <c r="E43" s="62">
        <f t="shared" si="16"/>
        <v>3513.6261700000005</v>
      </c>
      <c r="F43" s="62">
        <f t="shared" si="16"/>
        <v>4.2299999999999995</v>
      </c>
      <c r="G43" s="62">
        <f t="shared" si="16"/>
        <v>2.2127299999999996</v>
      </c>
      <c r="H43" s="62">
        <f t="shared" si="16"/>
        <v>4.2638200000000008</v>
      </c>
      <c r="I43" s="62">
        <f t="shared" si="16"/>
        <v>2.43038</v>
      </c>
      <c r="J43" s="62">
        <f t="shared" si="16"/>
        <v>327.72987000000001</v>
      </c>
      <c r="K43" s="62">
        <f t="shared" si="16"/>
        <v>3.0220999999999996</v>
      </c>
      <c r="L43" s="62">
        <f t="shared" si="16"/>
        <v>20.674490000000002</v>
      </c>
      <c r="M43" s="32">
        <f>SUM(M6:M9,M12:M16,M19:M23,M26:M30,M33:M37)</f>
        <v>3.0508999999999991</v>
      </c>
      <c r="N43" s="32">
        <f t="shared" ref="N43:P43" si="17">SUM(N6:N9,N12:N16,N19:N23,N26:N30,N33:N37)</f>
        <v>2.9963000000000011</v>
      </c>
      <c r="O43" s="32">
        <f t="shared" si="17"/>
        <v>4.0403500000000001</v>
      </c>
      <c r="P43" s="32">
        <f t="shared" si="17"/>
        <v>3.99715</v>
      </c>
    </row>
    <row r="44" spans="1:16" x14ac:dyDescent="0.25">
      <c r="A44" s="61" t="s">
        <v>22</v>
      </c>
      <c r="B44" s="63">
        <f>B43/24</f>
        <v>0.16744058333333331</v>
      </c>
      <c r="C44" s="63">
        <f t="shared" ref="C44:L44" si="18">C43/24</f>
        <v>0.22814708333333336</v>
      </c>
      <c r="D44" s="63">
        <f t="shared" si="18"/>
        <v>0.11660916666666664</v>
      </c>
      <c r="E44" s="63">
        <f t="shared" si="18"/>
        <v>146.40109041666668</v>
      </c>
      <c r="F44" s="63">
        <f t="shared" si="18"/>
        <v>0.17624999999999999</v>
      </c>
      <c r="G44" s="63">
        <f t="shared" si="18"/>
        <v>9.2197083333333318E-2</v>
      </c>
      <c r="H44" s="63">
        <f t="shared" si="18"/>
        <v>0.1776591666666667</v>
      </c>
      <c r="I44" s="63">
        <f t="shared" si="18"/>
        <v>0.10126583333333333</v>
      </c>
      <c r="J44" s="63">
        <f t="shared" si="18"/>
        <v>13.65541125</v>
      </c>
      <c r="K44" s="63">
        <f t="shared" si="18"/>
        <v>0.12592083333333332</v>
      </c>
      <c r="L44" s="63">
        <f t="shared" si="18"/>
        <v>0.86143708333333346</v>
      </c>
      <c r="M44" s="33">
        <f>M43/24</f>
        <v>0.12712083333333329</v>
      </c>
      <c r="N44" s="32">
        <f t="shared" ref="N44:P44" si="19">N43/24</f>
        <v>0.12484583333333338</v>
      </c>
      <c r="O44" s="32">
        <f t="shared" si="19"/>
        <v>0.16834791666666668</v>
      </c>
      <c r="P44" s="32">
        <f t="shared" si="19"/>
        <v>0.16654791666666666</v>
      </c>
    </row>
    <row r="45" spans="1:16" x14ac:dyDescent="0.25">
      <c r="A45" s="61" t="s">
        <v>23</v>
      </c>
      <c r="B45" s="63">
        <f>1/B44</f>
        <v>5.9722677745886985</v>
      </c>
      <c r="C45" s="62">
        <f t="shared" ref="C45:L45" si="20">1/C44</f>
        <v>4.3831373401296307</v>
      </c>
      <c r="D45" s="62">
        <f t="shared" si="20"/>
        <v>8.5756551443211322</v>
      </c>
      <c r="E45" s="62">
        <f t="shared" si="20"/>
        <v>6.8305502175833345E-3</v>
      </c>
      <c r="F45" s="62">
        <f t="shared" si="20"/>
        <v>5.6737588652482271</v>
      </c>
      <c r="G45" s="62">
        <f t="shared" si="20"/>
        <v>10.846330099017957</v>
      </c>
      <c r="H45" s="62">
        <f t="shared" si="20"/>
        <v>5.6287554352669664</v>
      </c>
      <c r="I45" s="62">
        <f t="shared" si="20"/>
        <v>9.8749989713542732</v>
      </c>
      <c r="J45" s="62">
        <f t="shared" si="20"/>
        <v>7.3231042382557315E-2</v>
      </c>
      <c r="K45" s="62">
        <f t="shared" si="20"/>
        <v>7.9414976340954979</v>
      </c>
      <c r="L45" s="62">
        <f t="shared" si="20"/>
        <v>1.1608508843507142</v>
      </c>
      <c r="M45" s="32">
        <f>1/M44</f>
        <v>7.86653118751844</v>
      </c>
      <c r="N45" s="32">
        <f t="shared" ref="N45:P45" si="21">1/N44</f>
        <v>8.0098788505823819</v>
      </c>
      <c r="O45" s="32">
        <f t="shared" si="21"/>
        <v>5.9400794485626243</v>
      </c>
      <c r="P45" s="32">
        <f t="shared" si="21"/>
        <v>6.0042780481092786</v>
      </c>
    </row>
    <row r="46" spans="1:16" ht="15.75" thickBot="1" x14ac:dyDescent="0.3">
      <c r="A46" s="55"/>
      <c r="B46" s="65"/>
      <c r="C46" s="65"/>
      <c r="D46" s="66"/>
      <c r="E46" s="67"/>
      <c r="F46" s="66"/>
      <c r="G46" s="67"/>
      <c r="H46" s="66"/>
      <c r="I46" s="67"/>
      <c r="J46" s="67"/>
      <c r="K46" s="66"/>
      <c r="L46" s="67"/>
      <c r="M46" s="68"/>
      <c r="N46" s="69"/>
      <c r="O46" s="68"/>
      <c r="P46" s="6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topLeftCell="B4" workbookViewId="0">
      <selection activeCell="I8" sqref="I8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2" width="10.85546875" customWidth="1"/>
    <col min="13" max="13" width="10.42578125" customWidth="1"/>
    <col min="14" max="14" width="10.28515625" customWidth="1"/>
    <col min="15" max="16" width="10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4" thickBot="1" x14ac:dyDescent="0.4">
      <c r="A2" s="1"/>
      <c r="B2" s="1"/>
      <c r="C2" s="73" t="s">
        <v>36</v>
      </c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</row>
    <row r="3" spans="1:16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1" t="s">
        <v>0</v>
      </c>
      <c r="N3" s="12"/>
      <c r="O3" s="12"/>
      <c r="P3" s="13"/>
    </row>
    <row r="4" spans="1:16" ht="15.75" thickBot="1" x14ac:dyDescent="0.3">
      <c r="A4" s="19"/>
      <c r="B4" s="4"/>
      <c r="C4" s="5"/>
      <c r="D4" s="6"/>
      <c r="E4" s="4"/>
      <c r="F4" s="6"/>
      <c r="G4" s="4"/>
      <c r="H4" s="6"/>
      <c r="I4" s="4"/>
      <c r="J4" s="4"/>
      <c r="K4" s="6"/>
      <c r="L4" s="4"/>
      <c r="M4" s="14" t="s">
        <v>1</v>
      </c>
      <c r="N4" s="15"/>
      <c r="O4" s="14" t="s">
        <v>2</v>
      </c>
      <c r="P4" s="16"/>
    </row>
    <row r="5" spans="1:16" ht="15.75" thickBot="1" x14ac:dyDescent="0.3">
      <c r="A5" s="7" t="s">
        <v>3</v>
      </c>
      <c r="B5" s="8" t="s">
        <v>4</v>
      </c>
      <c r="C5" s="9" t="s">
        <v>5</v>
      </c>
      <c r="D5" s="10" t="s">
        <v>6</v>
      </c>
      <c r="E5" s="8" t="s">
        <v>7</v>
      </c>
      <c r="F5" s="10" t="s">
        <v>8</v>
      </c>
      <c r="G5" s="8" t="s">
        <v>9</v>
      </c>
      <c r="H5" s="10" t="s">
        <v>10</v>
      </c>
      <c r="I5" s="8" t="s">
        <v>11</v>
      </c>
      <c r="J5" s="8" t="s">
        <v>13</v>
      </c>
      <c r="K5" s="10" t="s">
        <v>12</v>
      </c>
      <c r="L5" s="8" t="s">
        <v>24</v>
      </c>
      <c r="M5" s="17" t="s">
        <v>14</v>
      </c>
      <c r="N5" s="18" t="s">
        <v>15</v>
      </c>
      <c r="O5" s="17" t="s">
        <v>16</v>
      </c>
      <c r="P5" s="18" t="s">
        <v>17</v>
      </c>
    </row>
    <row r="6" spans="1:16" x14ac:dyDescent="0.25">
      <c r="A6" s="25">
        <v>42709</v>
      </c>
      <c r="B6" s="70">
        <v>0.16843</v>
      </c>
      <c r="C6" s="70">
        <v>0.23021</v>
      </c>
      <c r="D6" s="71">
        <v>0.11771</v>
      </c>
      <c r="E6" s="72">
        <v>146.77178000000001</v>
      </c>
      <c r="F6" s="71">
        <v>0.17591999999999999</v>
      </c>
      <c r="G6" s="72">
        <v>9.2609999999999998E-2</v>
      </c>
      <c r="H6" s="71">
        <v>0.17829</v>
      </c>
      <c r="I6" s="72">
        <v>9.8830000000000001E-2</v>
      </c>
      <c r="J6" s="72">
        <v>14.24817</v>
      </c>
      <c r="K6" s="71">
        <v>0.1255</v>
      </c>
      <c r="L6" s="72">
        <v>0.86387999999999998</v>
      </c>
      <c r="M6" s="43">
        <v>0.12670000000000001</v>
      </c>
      <c r="N6" s="44">
        <v>0.12429999999999999</v>
      </c>
      <c r="O6" s="43">
        <v>0.16933000000000001</v>
      </c>
      <c r="P6" s="44">
        <v>0.16753000000000001</v>
      </c>
    </row>
    <row r="7" spans="1:16" x14ac:dyDescent="0.25">
      <c r="A7" s="26">
        <f>A6+1</f>
        <v>42710</v>
      </c>
      <c r="B7" s="70">
        <v>0.16797000000000001</v>
      </c>
      <c r="C7" s="70">
        <v>0.22825999999999999</v>
      </c>
      <c r="D7" s="71">
        <v>0.11670999999999999</v>
      </c>
      <c r="E7" s="72">
        <v>147.20554000000001</v>
      </c>
      <c r="F7" s="71">
        <v>0.17574999999999999</v>
      </c>
      <c r="G7" s="72">
        <v>9.2429999999999998E-2</v>
      </c>
      <c r="H7" s="71">
        <v>0.18174999999999999</v>
      </c>
      <c r="I7" s="72">
        <v>9.8659999999999998E-2</v>
      </c>
      <c r="J7" s="72">
        <v>14.305429999999999</v>
      </c>
      <c r="K7" s="71">
        <v>0.1255</v>
      </c>
      <c r="L7" s="72">
        <v>0.86382999999999999</v>
      </c>
      <c r="M7" s="43">
        <v>0.12670000000000001</v>
      </c>
      <c r="N7" s="44">
        <v>0.12429999999999999</v>
      </c>
      <c r="O7" s="43">
        <v>0.16886999999999999</v>
      </c>
      <c r="P7" s="44">
        <v>0.16707</v>
      </c>
    </row>
    <row r="8" spans="1:16" x14ac:dyDescent="0.25">
      <c r="A8" s="26">
        <f t="shared" ref="A8:A10" si="0">A7+1</f>
        <v>42711</v>
      </c>
      <c r="B8" s="70">
        <v>0.16789999999999999</v>
      </c>
      <c r="C8" s="70">
        <v>0.22802</v>
      </c>
      <c r="D8" s="71">
        <v>0.11658</v>
      </c>
      <c r="E8" s="72">
        <v>146.48478</v>
      </c>
      <c r="F8" s="71">
        <v>0.17565</v>
      </c>
      <c r="G8" s="72">
        <v>9.2069999999999999E-2</v>
      </c>
      <c r="H8" s="71">
        <v>0.17898</v>
      </c>
      <c r="I8" s="72">
        <v>9.8470000000000002E-2</v>
      </c>
      <c r="J8" s="72">
        <v>14.25793</v>
      </c>
      <c r="K8" s="71">
        <v>0.12520000000000001</v>
      </c>
      <c r="L8" s="72">
        <v>0.86075000000000002</v>
      </c>
      <c r="M8" s="43">
        <v>0.12640000000000001</v>
      </c>
      <c r="N8" s="44">
        <v>0.124</v>
      </c>
      <c r="O8" s="43">
        <v>0.16880000000000001</v>
      </c>
      <c r="P8" s="44">
        <v>0.16700000000000001</v>
      </c>
    </row>
    <row r="9" spans="1:16" x14ac:dyDescent="0.25">
      <c r="A9" s="26">
        <f t="shared" si="0"/>
        <v>42712</v>
      </c>
      <c r="B9" s="70">
        <v>0.16827</v>
      </c>
      <c r="C9" s="70">
        <v>0.22842000000000001</v>
      </c>
      <c r="D9" s="71">
        <v>0.11679</v>
      </c>
      <c r="E9" s="72">
        <v>146.56014999999999</v>
      </c>
      <c r="F9" s="71">
        <v>0.1759</v>
      </c>
      <c r="G9" s="72">
        <v>9.2469999999999997E-2</v>
      </c>
      <c r="H9" s="71">
        <v>0.17946000000000001</v>
      </c>
      <c r="I9" s="72">
        <v>9.9430000000000004E-2</v>
      </c>
      <c r="J9" s="72">
        <v>14.283469999999999</v>
      </c>
      <c r="K9" s="71">
        <v>0.1255</v>
      </c>
      <c r="L9" s="72">
        <v>0.86375999999999997</v>
      </c>
      <c r="M9" s="43">
        <v>0.12670000000000001</v>
      </c>
      <c r="N9" s="44">
        <v>0.12429999999999999</v>
      </c>
      <c r="O9" s="43">
        <v>0.16916999999999999</v>
      </c>
      <c r="P9" s="44">
        <v>0.16736999999999999</v>
      </c>
    </row>
    <row r="10" spans="1:16" ht="15.75" thickBot="1" x14ac:dyDescent="0.3">
      <c r="A10" s="27">
        <f t="shared" si="0"/>
        <v>42713</v>
      </c>
      <c r="B10" s="20">
        <v>0.16861000000000001</v>
      </c>
      <c r="C10" s="20">
        <v>0.22986000000000001</v>
      </c>
      <c r="D10" s="21">
        <v>0.11752</v>
      </c>
      <c r="E10" s="22">
        <v>145.98791</v>
      </c>
      <c r="F10" s="21">
        <v>0.17510000000000001</v>
      </c>
      <c r="G10" s="22">
        <v>9.2429999999999998E-2</v>
      </c>
      <c r="H10" s="21">
        <v>0.17987</v>
      </c>
      <c r="I10" s="22">
        <v>9.9769999999999998E-2</v>
      </c>
      <c r="J10" s="22">
        <v>14.324999999999999</v>
      </c>
      <c r="K10" s="21">
        <v>0.1258</v>
      </c>
      <c r="L10" s="22">
        <v>0.86548999999999998</v>
      </c>
      <c r="M10" s="23">
        <v>0.127</v>
      </c>
      <c r="N10" s="24">
        <v>0.1246</v>
      </c>
      <c r="O10" s="23">
        <v>0.16950999999999999</v>
      </c>
      <c r="P10" s="24">
        <v>0.16771</v>
      </c>
    </row>
    <row r="11" spans="1:16" ht="15.75" thickTop="1" x14ac:dyDescent="0.25">
      <c r="A11" s="28" t="s">
        <v>18</v>
      </c>
      <c r="B11" s="29">
        <f>SUM(B6:B10)</f>
        <v>0.84118000000000004</v>
      </c>
      <c r="C11" s="29">
        <f>SUM(C6:C10)</f>
        <v>1.1447700000000001</v>
      </c>
      <c r="D11" s="29">
        <f>SUM(D6:D10)</f>
        <v>0.58531</v>
      </c>
      <c r="E11" s="29">
        <f t="shared" ref="E11:K11" si="1">SUM(E6:E10)</f>
        <v>733.01016000000004</v>
      </c>
      <c r="F11" s="29">
        <f t="shared" si="1"/>
        <v>0.87831999999999999</v>
      </c>
      <c r="G11" s="29">
        <f t="shared" si="1"/>
        <v>0.46200999999999998</v>
      </c>
      <c r="H11" s="29">
        <f t="shared" si="1"/>
        <v>0.89834999999999998</v>
      </c>
      <c r="I11" s="29">
        <f t="shared" si="1"/>
        <v>0.49516000000000004</v>
      </c>
      <c r="J11" s="29">
        <f t="shared" si="1"/>
        <v>71.42</v>
      </c>
      <c r="K11" s="29">
        <f t="shared" si="1"/>
        <v>0.62750000000000006</v>
      </c>
      <c r="L11" s="29">
        <f>SUM(L6:L10)</f>
        <v>4.3177099999999999</v>
      </c>
      <c r="M11" s="32">
        <f>SUM(M6:M10)</f>
        <v>0.63350000000000006</v>
      </c>
      <c r="N11" s="32">
        <f t="shared" ref="N11:P11" si="2">SUM(N6:N10)</f>
        <v>0.62150000000000005</v>
      </c>
      <c r="O11" s="32">
        <f t="shared" si="2"/>
        <v>0.84567999999999999</v>
      </c>
      <c r="P11" s="32">
        <f t="shared" si="2"/>
        <v>0.83668000000000009</v>
      </c>
    </row>
    <row r="12" spans="1:16" ht="15.75" thickBot="1" x14ac:dyDescent="0.3">
      <c r="A12" s="34" t="s">
        <v>19</v>
      </c>
      <c r="B12" s="74">
        <f>B11/5</f>
        <v>0.168236</v>
      </c>
      <c r="C12" s="74">
        <f>C11/5</f>
        <v>0.22895400000000002</v>
      </c>
      <c r="D12" s="74">
        <f t="shared" ref="D12:L12" si="3">D11/5</f>
        <v>0.117062</v>
      </c>
      <c r="E12" s="74">
        <f t="shared" si="3"/>
        <v>146.60203200000001</v>
      </c>
      <c r="F12" s="74">
        <f t="shared" si="3"/>
        <v>0.17566399999999999</v>
      </c>
      <c r="G12" s="74">
        <f t="shared" si="3"/>
        <v>9.2401999999999998E-2</v>
      </c>
      <c r="H12" s="74">
        <f t="shared" si="3"/>
        <v>0.17967</v>
      </c>
      <c r="I12" s="74">
        <f t="shared" si="3"/>
        <v>9.9032000000000009E-2</v>
      </c>
      <c r="J12" s="74">
        <f t="shared" si="3"/>
        <v>14.284000000000001</v>
      </c>
      <c r="K12" s="74">
        <f t="shared" si="3"/>
        <v>0.1255</v>
      </c>
      <c r="L12" s="74">
        <f t="shared" si="3"/>
        <v>0.86354200000000003</v>
      </c>
      <c r="M12" s="75">
        <f>M11/5</f>
        <v>0.12670000000000001</v>
      </c>
      <c r="N12" s="75">
        <f>N11/5</f>
        <v>0.12430000000000001</v>
      </c>
      <c r="O12" s="75">
        <f>O11/5</f>
        <v>0.16913600000000001</v>
      </c>
      <c r="P12" s="75">
        <f>P11/5</f>
        <v>0.16733600000000001</v>
      </c>
    </row>
    <row r="13" spans="1:16" ht="15.75" thickTop="1" x14ac:dyDescent="0.25">
      <c r="A13" s="39">
        <v>42716</v>
      </c>
      <c r="B13" s="40">
        <v>0.16872999999999999</v>
      </c>
      <c r="C13" s="40">
        <v>0.23193</v>
      </c>
      <c r="D13" s="41">
        <v>0.11858</v>
      </c>
      <c r="E13" s="42">
        <v>146.38417999999999</v>
      </c>
      <c r="F13" s="41">
        <v>0.17615</v>
      </c>
      <c r="G13" s="42">
        <v>9.3189999999999995E-2</v>
      </c>
      <c r="H13" s="41">
        <v>0.18057999999999999</v>
      </c>
      <c r="I13" s="42">
        <v>0.10012</v>
      </c>
      <c r="J13" s="42">
        <v>14.41967</v>
      </c>
      <c r="K13" s="41">
        <v>0.1258</v>
      </c>
      <c r="L13" s="42">
        <v>0.86778</v>
      </c>
      <c r="M13" s="43">
        <v>0.127</v>
      </c>
      <c r="N13" s="44">
        <v>0.1246</v>
      </c>
      <c r="O13" s="43">
        <v>0.16963</v>
      </c>
      <c r="P13" s="44">
        <v>0.16783000000000001</v>
      </c>
    </row>
    <row r="14" spans="1:16" x14ac:dyDescent="0.25">
      <c r="A14" s="39">
        <f>A13+1</f>
        <v>42717</v>
      </c>
      <c r="B14" s="40">
        <v>0.16841999999999999</v>
      </c>
      <c r="C14" s="40">
        <v>0.23166</v>
      </c>
      <c r="D14" s="41">
        <v>0.11844</v>
      </c>
      <c r="E14" s="42">
        <v>146.83292</v>
      </c>
      <c r="F14" s="41">
        <v>0.17579</v>
      </c>
      <c r="G14" s="42">
        <v>9.3200000000000005E-2</v>
      </c>
      <c r="H14" s="41">
        <v>0.18053</v>
      </c>
      <c r="I14" s="42">
        <v>9.9650000000000002E-2</v>
      </c>
      <c r="J14" s="42">
        <v>14.44529</v>
      </c>
      <c r="K14" s="41">
        <v>0.12590000000000001</v>
      </c>
      <c r="L14" s="42">
        <v>0.86777000000000004</v>
      </c>
      <c r="M14" s="43">
        <v>0.12709999999999999</v>
      </c>
      <c r="N14" s="44">
        <v>0.12470000000000001</v>
      </c>
      <c r="O14" s="43">
        <v>0.16932</v>
      </c>
      <c r="P14" s="44">
        <v>0.16752</v>
      </c>
    </row>
    <row r="15" spans="1:16" x14ac:dyDescent="0.25">
      <c r="A15" s="39">
        <f t="shared" ref="A15:A17" si="4">A14+1</f>
        <v>42718</v>
      </c>
      <c r="B15" s="40">
        <v>0.16722999999999999</v>
      </c>
      <c r="C15" s="40">
        <v>0.23058000000000001</v>
      </c>
      <c r="D15" s="41">
        <v>0.11788999999999999</v>
      </c>
      <c r="E15" s="42">
        <v>146.13897</v>
      </c>
      <c r="F15" s="41">
        <v>0.17399999999999999</v>
      </c>
      <c r="G15" s="42">
        <v>9.2770000000000005E-2</v>
      </c>
      <c r="H15" s="41">
        <v>0.17868999999999999</v>
      </c>
      <c r="I15" s="42">
        <v>9.8820000000000005E-2</v>
      </c>
      <c r="J15" s="42">
        <v>14.44106</v>
      </c>
      <c r="K15" s="41">
        <v>0.12540000000000001</v>
      </c>
      <c r="L15" s="42">
        <v>0.86541000000000001</v>
      </c>
      <c r="M15" s="43">
        <v>0.12659999999999999</v>
      </c>
      <c r="N15" s="44">
        <v>0.1242</v>
      </c>
      <c r="O15" s="43">
        <v>0.12812999999999999</v>
      </c>
      <c r="P15" s="44">
        <v>0.16633000000000001</v>
      </c>
    </row>
    <row r="16" spans="1:16" x14ac:dyDescent="0.25">
      <c r="A16" s="39">
        <f t="shared" si="4"/>
        <v>42719</v>
      </c>
      <c r="B16" s="40">
        <v>0.16805</v>
      </c>
      <c r="C16" s="40">
        <v>0.23175999999999999</v>
      </c>
      <c r="D16" s="41">
        <v>0.11849</v>
      </c>
      <c r="E16" s="42">
        <v>146.60126</v>
      </c>
      <c r="F16" s="41">
        <v>0.17513000000000001</v>
      </c>
      <c r="G16" s="42">
        <v>9.2770000000000005E-2</v>
      </c>
      <c r="H16" s="41">
        <v>0.17943999999999999</v>
      </c>
      <c r="I16" s="42">
        <v>9.9330000000000002E-2</v>
      </c>
      <c r="J16" s="42">
        <v>14.54888</v>
      </c>
      <c r="K16" s="41">
        <v>0.12559999999999999</v>
      </c>
      <c r="L16" s="42">
        <v>0.86707000000000001</v>
      </c>
      <c r="M16" s="43">
        <v>0.1268</v>
      </c>
      <c r="N16" s="44">
        <v>0.1244</v>
      </c>
      <c r="O16" s="43">
        <v>0.16894999999999999</v>
      </c>
      <c r="P16" s="44">
        <v>0.16714999999999999</v>
      </c>
    </row>
    <row r="17" spans="1:16" ht="15.75" thickBot="1" x14ac:dyDescent="0.3">
      <c r="A17" s="45">
        <f t="shared" si="4"/>
        <v>42720</v>
      </c>
      <c r="B17" s="46">
        <v>0.17015</v>
      </c>
      <c r="C17" s="46">
        <v>0.23505000000000001</v>
      </c>
      <c r="D17" s="47">
        <v>0.12017</v>
      </c>
      <c r="E17" s="48">
        <v>148.30931000000001</v>
      </c>
      <c r="F17" s="47">
        <v>0.17759</v>
      </c>
      <c r="G17" s="48">
        <v>9.3670000000000003E-2</v>
      </c>
      <c r="H17" s="47">
        <v>0.18101</v>
      </c>
      <c r="I17" s="48">
        <v>0.10076</v>
      </c>
      <c r="J17" s="48">
        <v>14.811669999999999</v>
      </c>
      <c r="K17" s="47">
        <v>0.1255</v>
      </c>
      <c r="L17" s="48">
        <v>0.87067000000000005</v>
      </c>
      <c r="M17" s="23">
        <v>0.12670000000000001</v>
      </c>
      <c r="N17" s="24">
        <v>0.12429999999999999</v>
      </c>
      <c r="O17" s="23">
        <v>0.17105000000000001</v>
      </c>
      <c r="P17" s="24">
        <v>0.16925000000000001</v>
      </c>
    </row>
    <row r="18" spans="1:16" ht="15.75" thickTop="1" x14ac:dyDescent="0.25">
      <c r="A18" s="28" t="s">
        <v>18</v>
      </c>
      <c r="B18" s="29">
        <f>SUM(B13:B17)</f>
        <v>0.84258</v>
      </c>
      <c r="C18" s="29">
        <f>SUM(C13:C17)</f>
        <v>1.1609799999999999</v>
      </c>
      <c r="D18" s="31">
        <f t="shared" ref="D18:K18" si="5">SUM(D13:D17)</f>
        <v>0.59356999999999993</v>
      </c>
      <c r="E18" s="31">
        <f t="shared" si="5"/>
        <v>734.26663999999994</v>
      </c>
      <c r="F18" s="31">
        <f t="shared" si="5"/>
        <v>0.87866000000000011</v>
      </c>
      <c r="G18" s="31">
        <f t="shared" si="5"/>
        <v>0.46560000000000001</v>
      </c>
      <c r="H18" s="31">
        <f t="shared" si="5"/>
        <v>0.90024999999999988</v>
      </c>
      <c r="I18" s="31">
        <f t="shared" si="5"/>
        <v>0.49868000000000007</v>
      </c>
      <c r="J18" s="31">
        <f t="shared" si="5"/>
        <v>72.666570000000007</v>
      </c>
      <c r="K18" s="88">
        <f t="shared" si="5"/>
        <v>0.62820000000000009</v>
      </c>
      <c r="L18" s="29">
        <f>SUM(L13:L17)</f>
        <v>4.3386999999999993</v>
      </c>
      <c r="M18" s="32">
        <f>SUM(M13:M17)</f>
        <v>0.63419999999999999</v>
      </c>
      <c r="N18" s="32">
        <f t="shared" ref="N18:P18" si="6">SUM(N13:N17)</f>
        <v>0.62220000000000009</v>
      </c>
      <c r="O18" s="32">
        <f t="shared" si="6"/>
        <v>0.80707999999999991</v>
      </c>
      <c r="P18" s="32">
        <f t="shared" si="6"/>
        <v>0.83808000000000005</v>
      </c>
    </row>
    <row r="19" spans="1:16" ht="15.75" thickBot="1" x14ac:dyDescent="0.3">
      <c r="A19" s="34" t="s">
        <v>19</v>
      </c>
      <c r="B19" s="35">
        <f>B18/5</f>
        <v>0.168516</v>
      </c>
      <c r="C19" s="35">
        <f>C18/5</f>
        <v>0.23219599999999999</v>
      </c>
      <c r="D19" s="36">
        <f t="shared" ref="D19:L19" si="7">D18/5</f>
        <v>0.11871399999999999</v>
      </c>
      <c r="E19" s="36">
        <f t="shared" si="7"/>
        <v>146.85332799999998</v>
      </c>
      <c r="F19" s="36">
        <f t="shared" si="7"/>
        <v>0.17573200000000003</v>
      </c>
      <c r="G19" s="36">
        <f t="shared" si="7"/>
        <v>9.3120000000000008E-2</v>
      </c>
      <c r="H19" s="36">
        <f t="shared" si="7"/>
        <v>0.18004999999999999</v>
      </c>
      <c r="I19" s="36">
        <f t="shared" si="7"/>
        <v>9.9736000000000019E-2</v>
      </c>
      <c r="J19" s="36">
        <f t="shared" si="7"/>
        <v>14.533314000000001</v>
      </c>
      <c r="K19" s="36">
        <f t="shared" si="7"/>
        <v>0.12564000000000003</v>
      </c>
      <c r="L19" s="74">
        <f t="shared" si="7"/>
        <v>0.86773999999999984</v>
      </c>
      <c r="M19" s="38">
        <f>M18/5</f>
        <v>0.12684000000000001</v>
      </c>
      <c r="N19" s="50">
        <f>N18/5</f>
        <v>0.12444000000000002</v>
      </c>
      <c r="O19" s="50">
        <f t="shared" ref="O19:P19" si="8">O18/5</f>
        <v>0.16141599999999998</v>
      </c>
      <c r="P19" s="50">
        <f t="shared" si="8"/>
        <v>0.16761600000000001</v>
      </c>
    </row>
    <row r="20" spans="1:16" ht="15.75" thickTop="1" x14ac:dyDescent="0.25">
      <c r="A20" s="106">
        <v>42723</v>
      </c>
      <c r="B20" s="40">
        <v>0.17172000000000001</v>
      </c>
      <c r="C20" s="40">
        <v>0.23472000000000001</v>
      </c>
      <c r="D20" s="41">
        <v>0.12001000000000001</v>
      </c>
      <c r="E20" s="42">
        <v>147.32006000000001</v>
      </c>
      <c r="F20" s="41">
        <v>0.17952000000000001</v>
      </c>
      <c r="G20" s="42">
        <v>9.4649999999999998E-2</v>
      </c>
      <c r="H20" s="41">
        <v>0.18090000000000001</v>
      </c>
      <c r="I20" s="42">
        <v>0.10044</v>
      </c>
      <c r="J20" s="42">
        <v>14.781739999999999</v>
      </c>
      <c r="K20" s="42">
        <v>0.12520000000000001</v>
      </c>
      <c r="L20" s="40">
        <v>0.87068999999999996</v>
      </c>
      <c r="M20" s="43">
        <v>0.12640000000000001</v>
      </c>
      <c r="N20" s="44">
        <v>0.124</v>
      </c>
      <c r="O20" s="43">
        <v>0.17262</v>
      </c>
      <c r="P20" s="44">
        <v>0.17082</v>
      </c>
    </row>
    <row r="21" spans="1:16" x14ac:dyDescent="0.25">
      <c r="A21" s="39">
        <v>42724</v>
      </c>
      <c r="B21" s="40">
        <v>0.17175000000000001</v>
      </c>
      <c r="C21" s="40">
        <v>0.23408000000000001</v>
      </c>
      <c r="D21" s="41">
        <v>0.11967999999999999</v>
      </c>
      <c r="E21" s="42">
        <v>148.31313</v>
      </c>
      <c r="F21" s="41">
        <v>0.17951</v>
      </c>
      <c r="G21" s="42">
        <v>9.3179999999999999E-2</v>
      </c>
      <c r="H21" s="41">
        <v>0.18063000000000001</v>
      </c>
      <c r="I21" s="42">
        <v>0.10056</v>
      </c>
      <c r="J21" s="42">
        <v>14.63828</v>
      </c>
      <c r="K21" s="42">
        <v>0.1249</v>
      </c>
      <c r="L21" s="40">
        <v>0.86797999999999997</v>
      </c>
      <c r="M21" s="43">
        <v>0.12609999999999999</v>
      </c>
      <c r="N21" s="44">
        <v>0.1237</v>
      </c>
      <c r="O21" s="43">
        <v>0.17265</v>
      </c>
      <c r="P21" s="44">
        <v>0.17085</v>
      </c>
    </row>
    <row r="22" spans="1:16" x14ac:dyDescent="0.25">
      <c r="A22" s="39">
        <v>42725</v>
      </c>
      <c r="B22" s="40">
        <v>0.17079</v>
      </c>
      <c r="C22" s="40">
        <v>0.23302</v>
      </c>
      <c r="D22" s="41">
        <v>0.11914</v>
      </c>
      <c r="E22" s="42">
        <v>147.36273</v>
      </c>
      <c r="F22" s="41">
        <v>0.17904999999999999</v>
      </c>
      <c r="G22" s="42">
        <v>9.2490000000000003E-2</v>
      </c>
      <c r="H22" s="41">
        <v>0.17893999999999999</v>
      </c>
      <c r="I22" s="42">
        <v>0.10009</v>
      </c>
      <c r="J22" s="42">
        <v>14.563359999999999</v>
      </c>
      <c r="K22" s="42">
        <v>0.1237</v>
      </c>
      <c r="L22" s="40">
        <v>0.85987999999999998</v>
      </c>
      <c r="M22" s="43">
        <v>0.1249</v>
      </c>
      <c r="N22" s="44">
        <v>0.1225</v>
      </c>
      <c r="O22" s="43">
        <v>0.17169000000000001</v>
      </c>
      <c r="P22" s="44">
        <v>0.16989000000000001</v>
      </c>
    </row>
    <row r="23" spans="1:16" x14ac:dyDescent="0.25">
      <c r="A23" s="39">
        <v>42726</v>
      </c>
      <c r="B23" s="40">
        <v>0.17058000000000001</v>
      </c>
      <c r="C23" s="40">
        <v>0.23235</v>
      </c>
      <c r="D23" s="41">
        <v>0.1188</v>
      </c>
      <c r="E23" s="42">
        <v>147.82772</v>
      </c>
      <c r="F23" s="41">
        <v>0.17882999999999999</v>
      </c>
      <c r="G23" s="42">
        <v>9.2420000000000002E-2</v>
      </c>
      <c r="H23" s="41">
        <v>0.17877999999999999</v>
      </c>
      <c r="I23" s="42">
        <v>0.10014000000000001</v>
      </c>
      <c r="J23" s="42">
        <v>14.561970000000001</v>
      </c>
      <c r="K23" s="42">
        <v>0.12379999999999999</v>
      </c>
      <c r="L23" s="40">
        <v>0.85980000000000001</v>
      </c>
      <c r="M23" s="43">
        <v>0.125</v>
      </c>
      <c r="N23" s="44">
        <v>0.1226</v>
      </c>
      <c r="O23" s="43">
        <v>0.17147999999999999</v>
      </c>
      <c r="P23" s="44">
        <v>0.16968</v>
      </c>
    </row>
    <row r="24" spans="1:16" ht="15.75" thickBot="1" x14ac:dyDescent="0.3">
      <c r="A24" s="45">
        <v>42727</v>
      </c>
      <c r="B24" s="46">
        <v>0.17129</v>
      </c>
      <c r="C24" s="46">
        <v>0.23146</v>
      </c>
      <c r="D24" s="47">
        <v>0.11834</v>
      </c>
      <c r="E24" s="48">
        <v>148.47210000000001</v>
      </c>
      <c r="F24" s="47">
        <v>0.17924000000000001</v>
      </c>
      <c r="G24" s="48">
        <v>9.2369999999999994E-2</v>
      </c>
      <c r="H24" s="47">
        <v>0.17921000000000001</v>
      </c>
      <c r="I24" s="48">
        <v>0.10048</v>
      </c>
      <c r="J24" s="48">
        <v>14.553459999999999</v>
      </c>
      <c r="K24" s="48">
        <v>0.12379999999999999</v>
      </c>
      <c r="L24" s="46">
        <v>0.86009999999999998</v>
      </c>
      <c r="M24" s="23">
        <v>0.125</v>
      </c>
      <c r="N24" s="24">
        <v>0.1226</v>
      </c>
      <c r="O24" s="23">
        <v>0.17219000000000001</v>
      </c>
      <c r="P24" s="24">
        <v>0.17039000000000001</v>
      </c>
    </row>
    <row r="25" spans="1:16" ht="15.75" thickTop="1" x14ac:dyDescent="0.25">
      <c r="A25" s="28" t="s">
        <v>18</v>
      </c>
      <c r="B25" s="29">
        <f>SUM(B20:B24)</f>
        <v>0.85613000000000006</v>
      </c>
      <c r="C25" s="29">
        <f>SUM(C20:C24)</f>
        <v>1.1656299999999999</v>
      </c>
      <c r="D25" s="31">
        <f t="shared" ref="D25:P25" si="9">SUM(D20:D24)</f>
        <v>0.59597</v>
      </c>
      <c r="E25" s="31">
        <f t="shared" si="9"/>
        <v>739.29574000000002</v>
      </c>
      <c r="F25" s="31">
        <f t="shared" si="9"/>
        <v>0.89615</v>
      </c>
      <c r="G25" s="31">
        <f t="shared" si="9"/>
        <v>0.46511000000000002</v>
      </c>
      <c r="H25" s="31">
        <f t="shared" si="9"/>
        <v>0.89845999999999993</v>
      </c>
      <c r="I25" s="31">
        <f t="shared" si="9"/>
        <v>0.50170999999999999</v>
      </c>
      <c r="J25" s="31">
        <f t="shared" si="9"/>
        <v>73.09881</v>
      </c>
      <c r="K25" s="31">
        <f t="shared" si="9"/>
        <v>0.62140000000000006</v>
      </c>
      <c r="L25" s="29">
        <f>SUM(L20:L24)</f>
        <v>4.3184499999999995</v>
      </c>
      <c r="M25" s="32">
        <f t="shared" si="9"/>
        <v>0.62739999999999996</v>
      </c>
      <c r="N25" s="33">
        <f t="shared" si="9"/>
        <v>0.61539999999999995</v>
      </c>
      <c r="O25" s="33">
        <f t="shared" si="9"/>
        <v>0.86063000000000001</v>
      </c>
      <c r="P25" s="33">
        <f t="shared" si="9"/>
        <v>0.85163000000000011</v>
      </c>
    </row>
    <row r="26" spans="1:16" ht="15.75" thickBot="1" x14ac:dyDescent="0.3">
      <c r="A26" s="34" t="s">
        <v>19</v>
      </c>
      <c r="B26" s="35">
        <f>B25/5</f>
        <v>0.17122600000000002</v>
      </c>
      <c r="C26" s="35">
        <f>C25/5</f>
        <v>0.233126</v>
      </c>
      <c r="D26" s="36">
        <f t="shared" ref="D26:L26" si="10">D25/5</f>
        <v>0.11919399999999999</v>
      </c>
      <c r="E26" s="36">
        <f t="shared" si="10"/>
        <v>147.859148</v>
      </c>
      <c r="F26" s="36">
        <f t="shared" si="10"/>
        <v>0.17923</v>
      </c>
      <c r="G26" s="36">
        <f t="shared" si="10"/>
        <v>9.3022000000000007E-2</v>
      </c>
      <c r="H26" s="36">
        <f t="shared" si="10"/>
        <v>0.17969199999999999</v>
      </c>
      <c r="I26" s="36">
        <f t="shared" si="10"/>
        <v>0.100342</v>
      </c>
      <c r="J26" s="36">
        <f t="shared" si="10"/>
        <v>14.619762</v>
      </c>
      <c r="K26" s="36">
        <f t="shared" si="10"/>
        <v>0.12428000000000002</v>
      </c>
      <c r="L26" s="74">
        <f t="shared" si="10"/>
        <v>0.86368999999999985</v>
      </c>
      <c r="M26" s="38">
        <f>M25/5</f>
        <v>0.12547999999999998</v>
      </c>
      <c r="N26" s="50">
        <f>N25/5</f>
        <v>0.12307999999999999</v>
      </c>
      <c r="O26" s="50">
        <f t="shared" ref="O26:P26" si="11">O25/5</f>
        <v>0.172126</v>
      </c>
      <c r="P26" s="50">
        <f t="shared" si="11"/>
        <v>0.17032600000000003</v>
      </c>
    </row>
    <row r="27" spans="1:16" ht="15.75" thickTop="1" x14ac:dyDescent="0.25">
      <c r="A27" s="39">
        <v>42731</v>
      </c>
      <c r="B27" s="40">
        <v>0.17166999999999999</v>
      </c>
      <c r="C27" s="40">
        <v>0.23104</v>
      </c>
      <c r="D27" s="41">
        <v>0.11813</v>
      </c>
      <c r="E27" s="42">
        <v>148.30991</v>
      </c>
      <c r="F27" s="41">
        <v>0.17896999999999999</v>
      </c>
      <c r="G27" s="42">
        <v>9.2179999999999998E-2</v>
      </c>
      <c r="H27" s="41">
        <v>0.17868999999999999</v>
      </c>
      <c r="I27" s="42">
        <v>0.10059</v>
      </c>
      <c r="J27" s="42">
        <v>14.471270000000001</v>
      </c>
      <c r="K27" s="42">
        <v>0.1235</v>
      </c>
      <c r="L27" s="40">
        <v>0.85802999999999996</v>
      </c>
      <c r="M27" s="43">
        <v>0.12470000000000001</v>
      </c>
      <c r="N27" s="44">
        <v>0.12230000000000001</v>
      </c>
      <c r="O27" s="43">
        <v>0.17257</v>
      </c>
      <c r="P27" s="44">
        <v>0.17077000000000001</v>
      </c>
    </row>
    <row r="28" spans="1:16" x14ac:dyDescent="0.25">
      <c r="A28" s="39">
        <v>42732</v>
      </c>
      <c r="B28" s="40">
        <v>0.17147000000000001</v>
      </c>
      <c r="C28" s="40">
        <v>0.23079</v>
      </c>
      <c r="D28" s="41">
        <v>0.11799999999999999</v>
      </c>
      <c r="E28" s="42">
        <v>148.45212000000001</v>
      </c>
      <c r="F28" s="41">
        <v>0.17891000000000001</v>
      </c>
      <c r="G28" s="42">
        <v>9.2039999999999997E-2</v>
      </c>
      <c r="H28" s="41">
        <v>0.17857999999999999</v>
      </c>
      <c r="I28" s="42">
        <v>0.10055</v>
      </c>
      <c r="J28" s="42">
        <v>14.469099999999999</v>
      </c>
      <c r="K28" s="42">
        <v>0.12330000000000001</v>
      </c>
      <c r="L28" s="40">
        <v>0.85694999999999999</v>
      </c>
      <c r="M28" s="43">
        <v>0.1245</v>
      </c>
      <c r="N28" s="44">
        <v>0.1221</v>
      </c>
      <c r="O28" s="43">
        <v>0.17237</v>
      </c>
      <c r="P28" s="44">
        <v>0.17057</v>
      </c>
    </row>
    <row r="29" spans="1:16" x14ac:dyDescent="0.25">
      <c r="A29" s="39">
        <v>42733</v>
      </c>
      <c r="B29" s="40">
        <v>0.17168</v>
      </c>
      <c r="C29" s="40">
        <v>0.23166999999999999</v>
      </c>
      <c r="D29" s="41">
        <v>0.11845</v>
      </c>
      <c r="E29" s="42">
        <v>149.20186000000001</v>
      </c>
      <c r="F29" s="41">
        <v>0.17857999999999999</v>
      </c>
      <c r="G29" s="42">
        <v>9.2249999999999999E-2</v>
      </c>
      <c r="H29" s="41">
        <v>0.17907999999999999</v>
      </c>
      <c r="I29" s="42">
        <v>0.10079</v>
      </c>
      <c r="J29" s="42">
        <v>14.48908</v>
      </c>
      <c r="K29" s="42">
        <v>0.1234</v>
      </c>
      <c r="L29" s="40">
        <v>0.85846999999999996</v>
      </c>
      <c r="M29" s="43">
        <v>0.1246</v>
      </c>
      <c r="N29" s="44">
        <v>0.1222</v>
      </c>
      <c r="O29" s="43">
        <v>0.17258000000000001</v>
      </c>
      <c r="P29" s="44">
        <v>0.17077999999999999</v>
      </c>
    </row>
    <row r="30" spans="1:16" ht="15.75" thickBot="1" x14ac:dyDescent="0.3">
      <c r="A30" s="45">
        <v>42734</v>
      </c>
      <c r="B30" s="46">
        <v>0.17166000000000001</v>
      </c>
      <c r="C30" s="46">
        <v>0.2311</v>
      </c>
      <c r="D30" s="47">
        <v>0.11816</v>
      </c>
      <c r="E30" s="48">
        <v>149.40984</v>
      </c>
      <c r="F30" s="47">
        <v>0.17799999999999999</v>
      </c>
      <c r="G30" s="48">
        <v>9.2230000000000006E-2</v>
      </c>
      <c r="H30" s="47">
        <v>0.17917</v>
      </c>
      <c r="I30" s="48">
        <v>0.10099</v>
      </c>
      <c r="J30" s="48">
        <v>14.483599999999999</v>
      </c>
      <c r="K30" s="48">
        <v>0.1236</v>
      </c>
      <c r="L30" s="46">
        <v>0.85941999999999996</v>
      </c>
      <c r="M30" s="23">
        <v>0.12479999999999999</v>
      </c>
      <c r="N30" s="24">
        <v>0.12239999999999999</v>
      </c>
      <c r="O30" s="23">
        <v>0.12756000000000001</v>
      </c>
      <c r="P30" s="24">
        <v>0.17076</v>
      </c>
    </row>
    <row r="31" spans="1:16" ht="15.75" thickTop="1" x14ac:dyDescent="0.25">
      <c r="A31" s="28" t="s">
        <v>18</v>
      </c>
      <c r="B31" s="29">
        <f>SUM(B27:B30)</f>
        <v>0.68648000000000009</v>
      </c>
      <c r="C31" s="29">
        <f>SUM(C27:C30)</f>
        <v>0.92459999999999998</v>
      </c>
      <c r="D31" s="30">
        <f t="shared" ref="D31:J31" si="12">SUM(D27:D30)</f>
        <v>0.47273999999999999</v>
      </c>
      <c r="E31" s="31">
        <f t="shared" si="12"/>
        <v>595.37373000000002</v>
      </c>
      <c r="F31" s="30">
        <f t="shared" si="12"/>
        <v>0.71445999999999987</v>
      </c>
      <c r="G31" s="31">
        <f t="shared" si="12"/>
        <v>0.36870000000000003</v>
      </c>
      <c r="H31" s="30">
        <f t="shared" si="12"/>
        <v>0.71551999999999993</v>
      </c>
      <c r="I31" s="31">
        <f t="shared" si="12"/>
        <v>0.40291999999999994</v>
      </c>
      <c r="J31" s="31">
        <f t="shared" si="12"/>
        <v>57.913049999999998</v>
      </c>
      <c r="K31" s="31">
        <f t="shared" ref="K31:P31" si="13">SUM(K27:K30)</f>
        <v>0.49380000000000002</v>
      </c>
      <c r="L31" s="29">
        <f t="shared" si="13"/>
        <v>3.4328699999999999</v>
      </c>
      <c r="M31" s="32">
        <f t="shared" si="13"/>
        <v>0.49860000000000004</v>
      </c>
      <c r="N31" s="33">
        <f t="shared" si="13"/>
        <v>0.48900000000000005</v>
      </c>
      <c r="O31" s="33">
        <f t="shared" si="13"/>
        <v>0.64507999999999999</v>
      </c>
      <c r="P31" s="33">
        <f t="shared" si="13"/>
        <v>0.68287999999999993</v>
      </c>
    </row>
    <row r="32" spans="1:16" ht="15.75" thickBot="1" x14ac:dyDescent="0.3">
      <c r="A32" s="34" t="s">
        <v>19</v>
      </c>
      <c r="B32" s="35">
        <f>B31/4</f>
        <v>0.17162000000000002</v>
      </c>
      <c r="C32" s="35">
        <f t="shared" ref="C32:L32" si="14">C31/4</f>
        <v>0.23114999999999999</v>
      </c>
      <c r="D32" s="35">
        <f t="shared" si="14"/>
        <v>0.118185</v>
      </c>
      <c r="E32" s="35">
        <f t="shared" si="14"/>
        <v>148.84343250000001</v>
      </c>
      <c r="F32" s="35">
        <f t="shared" si="14"/>
        <v>0.17861499999999997</v>
      </c>
      <c r="G32" s="35">
        <f t="shared" si="14"/>
        <v>9.2175000000000007E-2</v>
      </c>
      <c r="H32" s="35">
        <f t="shared" si="14"/>
        <v>0.17887999999999998</v>
      </c>
      <c r="I32" s="35">
        <f t="shared" si="14"/>
        <v>0.10072999999999999</v>
      </c>
      <c r="J32" s="35">
        <f t="shared" si="14"/>
        <v>14.4782625</v>
      </c>
      <c r="K32" s="35">
        <f t="shared" si="14"/>
        <v>0.12345</v>
      </c>
      <c r="L32" s="35">
        <f t="shared" si="14"/>
        <v>0.85821749999999997</v>
      </c>
      <c r="M32" s="38">
        <f>M31/4</f>
        <v>0.12465000000000001</v>
      </c>
      <c r="N32" s="38">
        <f t="shared" ref="N32:P32" si="15">N31/4</f>
        <v>0.12225000000000001</v>
      </c>
      <c r="O32" s="38">
        <f t="shared" si="15"/>
        <v>0.16127</v>
      </c>
      <c r="P32" s="38">
        <f t="shared" si="15"/>
        <v>0.17071999999999998</v>
      </c>
    </row>
    <row r="33" spans="1:16" ht="15.75" thickTop="1" x14ac:dyDescent="0.25">
      <c r="A33" s="51"/>
      <c r="B33" s="40"/>
      <c r="C33" s="40"/>
      <c r="D33" s="41"/>
      <c r="E33" s="42"/>
      <c r="F33" s="41"/>
      <c r="G33" s="42"/>
      <c r="H33" s="41"/>
      <c r="I33" s="42"/>
      <c r="J33" s="42"/>
      <c r="K33" s="41"/>
      <c r="L33" s="42"/>
      <c r="M33" s="43"/>
      <c r="N33" s="44"/>
      <c r="O33" s="43"/>
      <c r="P33" s="44"/>
    </row>
    <row r="34" spans="1:16" x14ac:dyDescent="0.25">
      <c r="A34" s="51"/>
      <c r="B34" s="40"/>
      <c r="C34" s="52"/>
      <c r="D34" s="53"/>
      <c r="E34" s="54" t="s">
        <v>20</v>
      </c>
      <c r="F34" s="41"/>
      <c r="G34" s="42"/>
      <c r="H34" s="41"/>
      <c r="I34" s="42"/>
      <c r="J34" s="42"/>
      <c r="K34" s="41"/>
      <c r="L34" s="42"/>
      <c r="M34" s="43"/>
      <c r="N34" s="44"/>
      <c r="O34" s="43"/>
      <c r="P34" s="44"/>
    </row>
    <row r="35" spans="1:16" ht="15.75" thickBot="1" x14ac:dyDescent="0.3">
      <c r="A35" s="55"/>
      <c r="B35" s="56"/>
      <c r="C35" s="56"/>
      <c r="D35" s="57"/>
      <c r="E35" s="58"/>
      <c r="F35" s="57"/>
      <c r="G35" s="58"/>
      <c r="H35" s="57"/>
      <c r="I35" s="58"/>
      <c r="J35" s="58"/>
      <c r="K35" s="57"/>
      <c r="L35" s="58"/>
      <c r="M35" s="59"/>
      <c r="N35" s="60"/>
      <c r="O35" s="59"/>
      <c r="P35" s="60"/>
    </row>
    <row r="36" spans="1:16" x14ac:dyDescent="0.25">
      <c r="A36" s="61" t="s">
        <v>21</v>
      </c>
      <c r="B36" s="62">
        <f>SUM(B6:B10,B13:B17,B20:B24,B27:B30)</f>
        <v>3.2263700000000006</v>
      </c>
      <c r="C36" s="62">
        <f t="shared" ref="C36:L36" si="16">SUM(C6:C10,C13:C17,C20:C24,C27:C30)</f>
        <v>4.3959799999999998</v>
      </c>
      <c r="D36" s="62">
        <f t="shared" si="16"/>
        <v>2.2475900000000002</v>
      </c>
      <c r="E36" s="62">
        <f t="shared" si="16"/>
        <v>2801.9462699999999</v>
      </c>
      <c r="F36" s="62">
        <f t="shared" si="16"/>
        <v>3.3675900000000003</v>
      </c>
      <c r="G36" s="62">
        <f t="shared" si="16"/>
        <v>1.7614199999999998</v>
      </c>
      <c r="H36" s="62">
        <f t="shared" si="16"/>
        <v>3.4125800000000002</v>
      </c>
      <c r="I36" s="62">
        <f>SUM(I6:I10,I13:I17,I20:I24,I27:I30)</f>
        <v>1.8984699999999997</v>
      </c>
      <c r="J36" s="62">
        <f t="shared" si="16"/>
        <v>275.09843000000001</v>
      </c>
      <c r="K36" s="62">
        <f t="shared" si="16"/>
        <v>2.3709000000000002</v>
      </c>
      <c r="L36" s="62">
        <f t="shared" si="16"/>
        <v>16.407729999999997</v>
      </c>
      <c r="M36" s="32">
        <f>SUM(M6:M10,M13:M17,M20:M24,M27:M30)</f>
        <v>2.3936999999999999</v>
      </c>
      <c r="N36" s="32">
        <f>SUM(N10:N10,N13:N17,N20:N24,N27:N30)</f>
        <v>1.8512000000000004</v>
      </c>
      <c r="O36" s="32">
        <f>SUM(O10:O10,O13:O17,O20:O24,O27:O30)</f>
        <v>2.4823</v>
      </c>
      <c r="P36" s="32">
        <f>SUM(P10:P10,P13:P17,P20:P24,P27:P30)</f>
        <v>2.5403000000000007</v>
      </c>
    </row>
    <row r="37" spans="1:16" x14ac:dyDescent="0.25">
      <c r="A37" s="61" t="s">
        <v>22</v>
      </c>
      <c r="B37" s="62">
        <f>B36/19</f>
        <v>0.16980894736842109</v>
      </c>
      <c r="C37" s="62">
        <f>C36/19</f>
        <v>0.23136736842105263</v>
      </c>
      <c r="D37" s="62">
        <f t="shared" ref="D37:L37" si="17">D36/19</f>
        <v>0.11829421052631579</v>
      </c>
      <c r="E37" s="62">
        <f t="shared" si="17"/>
        <v>147.47085631578946</v>
      </c>
      <c r="F37" s="62">
        <f t="shared" si="17"/>
        <v>0.17724157894736844</v>
      </c>
      <c r="G37" s="62">
        <f t="shared" si="17"/>
        <v>9.2706315789473678E-2</v>
      </c>
      <c r="H37" s="62">
        <f t="shared" si="17"/>
        <v>0.17960947368421054</v>
      </c>
      <c r="I37" s="62">
        <f>I36/19</f>
        <v>9.9919473684210502E-2</v>
      </c>
      <c r="J37" s="62">
        <f t="shared" si="17"/>
        <v>14.478864736842105</v>
      </c>
      <c r="K37" s="62">
        <f t="shared" si="17"/>
        <v>0.1247842105263158</v>
      </c>
      <c r="L37" s="62">
        <f t="shared" si="17"/>
        <v>0.86356473684210511</v>
      </c>
      <c r="M37" s="32">
        <f>M36/19</f>
        <v>0.12598421052631578</v>
      </c>
      <c r="N37" s="32">
        <f t="shared" ref="N37:P37" si="18">N36/19</f>
        <v>9.7431578947368438E-2</v>
      </c>
      <c r="O37" s="32">
        <f t="shared" si="18"/>
        <v>0.13064736842105262</v>
      </c>
      <c r="P37" s="32">
        <f t="shared" si="18"/>
        <v>0.13370000000000004</v>
      </c>
    </row>
    <row r="38" spans="1:16" x14ac:dyDescent="0.25">
      <c r="A38" s="61" t="s">
        <v>23</v>
      </c>
      <c r="B38" s="62">
        <f>1/B37</f>
        <v>5.88897119673193</v>
      </c>
      <c r="C38" s="62">
        <f>1/C37</f>
        <v>4.3221306739339127</v>
      </c>
      <c r="D38" s="63">
        <f>1/D37</f>
        <v>8.4534990812381263</v>
      </c>
      <c r="E38" s="63">
        <f>1000/E37</f>
        <v>6.7810008362508682</v>
      </c>
      <c r="F38" s="63">
        <f t="shared" ref="F38:J38" si="19">1/F37</f>
        <v>5.6420169913795908</v>
      </c>
      <c r="G38" s="63">
        <f t="shared" si="19"/>
        <v>10.786751598142409</v>
      </c>
      <c r="H38" s="63">
        <f t="shared" si="19"/>
        <v>5.5676350444531701</v>
      </c>
      <c r="I38" s="63">
        <f t="shared" si="19"/>
        <v>10.008059121292412</v>
      </c>
      <c r="J38" s="63">
        <f t="shared" si="19"/>
        <v>6.9066188418450802E-2</v>
      </c>
      <c r="K38" s="64">
        <f>100/K37</f>
        <v>801.38344088742667</v>
      </c>
      <c r="L38" s="64">
        <f>100/L37</f>
        <v>115.79907762987325</v>
      </c>
      <c r="M38" s="32">
        <f>1/M37</f>
        <v>7.9375026110205962</v>
      </c>
      <c r="N38" s="32">
        <f t="shared" ref="N38:P38" si="20">1/N37</f>
        <v>10.263612791702677</v>
      </c>
      <c r="O38" s="32">
        <f t="shared" si="20"/>
        <v>7.6541916770736824</v>
      </c>
      <c r="P38" s="32">
        <f t="shared" si="20"/>
        <v>7.4794315632011941</v>
      </c>
    </row>
    <row r="39" spans="1:16" ht="15.75" thickBot="1" x14ac:dyDescent="0.3">
      <c r="A39" s="55"/>
      <c r="B39" s="65"/>
      <c r="C39" s="65"/>
      <c r="D39" s="66"/>
      <c r="E39" s="67"/>
      <c r="F39" s="66"/>
      <c r="G39" s="67"/>
      <c r="H39" s="66"/>
      <c r="I39" s="67"/>
      <c r="J39" s="67"/>
      <c r="K39" s="66"/>
      <c r="L39" s="67"/>
      <c r="M39" s="68"/>
      <c r="N39" s="69"/>
      <c r="O39" s="68"/>
      <c r="P39" s="6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Jan2016</vt:lpstr>
      <vt:lpstr>Feb2016</vt:lpstr>
      <vt:lpstr>Mar2016</vt:lpstr>
      <vt:lpstr>Apr2016</vt:lpstr>
      <vt:lpstr>May2016</vt:lpstr>
      <vt:lpstr>Jun2016</vt:lpstr>
      <vt:lpstr>Jul2016</vt:lpstr>
      <vt:lpstr>Aug2016</vt:lpstr>
      <vt:lpstr>Sep2016</vt:lpstr>
      <vt:lpstr>Oct2016</vt:lpstr>
      <vt:lpstr>Nov2016</vt:lpstr>
      <vt:lpstr>Dec2016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Rago</dc:creator>
  <cp:lastModifiedBy>Carolyn Rago</cp:lastModifiedBy>
  <dcterms:created xsi:type="dcterms:W3CDTF">2016-01-06T22:00:17Z</dcterms:created>
  <dcterms:modified xsi:type="dcterms:W3CDTF">2017-02-28T03:04:57Z</dcterms:modified>
</cp:coreProperties>
</file>