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4385" yWindow="65521" windowWidth="14430" windowHeight="12855" firstSheet="6" activeTab="11"/>
  </bookViews>
  <sheets>
    <sheet name="Jan2016" sheetId="2" r:id="rId1"/>
    <sheet name="Feb2016" sheetId="1" r:id="rId2"/>
    <sheet name="Mar2016" sheetId="3" r:id="rId3"/>
    <sheet name="Apr2016" sheetId="4" r:id="rId4"/>
    <sheet name="May2016" sheetId="5" r:id="rId5"/>
    <sheet name="Jun2016" sheetId="6" r:id="rId6"/>
    <sheet name="Jul2016" sheetId="7" r:id="rId7"/>
    <sheet name="Aug2016" sheetId="13" r:id="rId8"/>
    <sheet name="Sep2016" sheetId="9" r:id="rId9"/>
    <sheet name="Oct2016" sheetId="10" r:id="rId10"/>
    <sheet name="Nov2016" sheetId="11" r:id="rId11"/>
    <sheet name="Dec2016" sheetId="12" r:id="rId12"/>
  </sheets>
  <definedNames/>
  <calcPr calcId="145621"/>
</workbook>
</file>

<file path=xl/sharedStrings.xml><?xml version="1.0" encoding="utf-8"?>
<sst xmlns="http://schemas.openxmlformats.org/spreadsheetml/2006/main" count="404" uniqueCount="37">
  <si>
    <t xml:space="preserve">  Buy &amp; Sell Rates for USD and AUD</t>
  </si>
  <si>
    <t xml:space="preserve">              USD</t>
  </si>
  <si>
    <t xml:space="preserve">            AUD</t>
  </si>
  <si>
    <t>DATE</t>
  </si>
  <si>
    <t>AUD</t>
  </si>
  <si>
    <t>DM</t>
  </si>
  <si>
    <t>EUR</t>
  </si>
  <si>
    <t>KRW</t>
  </si>
  <si>
    <t>NZD</t>
  </si>
  <si>
    <t>SDR</t>
  </si>
  <si>
    <t>SGD</t>
  </si>
  <si>
    <t>STG</t>
  </si>
  <si>
    <t>USD</t>
  </si>
  <si>
    <t>YEN</t>
  </si>
  <si>
    <t xml:space="preserve">      Buy</t>
  </si>
  <si>
    <t xml:space="preserve">     Sell</t>
  </si>
  <si>
    <t>Buy</t>
  </si>
  <si>
    <t>Sell</t>
  </si>
  <si>
    <t>Weekly Total</t>
  </si>
  <si>
    <t>Weekly Ave.</t>
  </si>
  <si>
    <t>MONTHLY EXCHANGE RATE SUMMARY</t>
  </si>
  <si>
    <t>TOTAL</t>
  </si>
  <si>
    <t>AVE/MONTH</t>
  </si>
  <si>
    <t>SI EQUIV.</t>
  </si>
  <si>
    <t>CNY</t>
  </si>
  <si>
    <t>CBSI DAILY SBD MIDRATES FOR JANUARY 2016</t>
  </si>
  <si>
    <t>CBSI DAILY SBD MIDRATES FOR FEBRUARY 2016</t>
  </si>
  <si>
    <t>CBSI DAILY SBD MIDRATES FOR MARCH 2016</t>
  </si>
  <si>
    <t>CBSI DAILY SBD MIDRATES FOR APRIL 2016</t>
  </si>
  <si>
    <t>CBSI DAILY SBD MIDRATES FOR MAY 2016</t>
  </si>
  <si>
    <t>CBSI DAILY SBD MIDRATES FOR JUNE 2016</t>
  </si>
  <si>
    <t>CBSI DAILY SBD MIDRATES FOR JULY 2016</t>
  </si>
  <si>
    <t>CBSI DAILY SBD MIDRATES FOR AUGUST 2016</t>
  </si>
  <si>
    <t>CBSI DAILY SBD MIDRATES FOR SEPTEMBER 2016</t>
  </si>
  <si>
    <t>CBSI DAILY SBD MIDRATES FOR OCTOBER 2016</t>
  </si>
  <si>
    <t>CBSI DAILY SBD MIDRATES FOR NOVEMBER 2016</t>
  </si>
  <si>
    <t>CBSI DAILY SBD MIDRATES FOR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</si>
</sst>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0.0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ootlight MT Light"/>
      <family val="1"/>
    </font>
    <font>
      <sz val="11"/>
      <color theme="5"/>
      <name val="Footlight MT Light"/>
      <family val="1"/>
    </font>
    <font>
      <sz val="9"/>
      <color theme="1"/>
      <name val="Footlight MT Light"/>
      <family val="1"/>
    </font>
    <font>
      <sz val="10"/>
      <color theme="1"/>
      <name val="Footlight MT Light"/>
      <family val="1"/>
    </font>
    <font>
      <b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9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9"/>
      <name val="Cambria"/>
      <family val="1"/>
      <scheme val="major"/>
    </font>
    <font>
      <b/>
      <sz val="9"/>
      <color theme="9" tint="-0.24997000396251678"/>
      <name val="Cambria"/>
      <family val="1"/>
      <scheme val="major"/>
    </font>
    <font>
      <b/>
      <u val="single"/>
      <sz val="18"/>
      <color theme="9" tint="-0.24997000396251678"/>
      <name val="Corbel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 style="medium"/>
      <right/>
      <top/>
      <bottom/>
    </border>
    <border>
      <left style="medium"/>
      <right style="medium"/>
      <top style="double"/>
      <bottom/>
    </border>
    <border>
      <left style="medium"/>
      <right style="medium"/>
      <top style="double"/>
      <bottom style="double"/>
    </border>
    <border>
      <left/>
      <right style="medium"/>
      <top style="double"/>
      <bottom style="double"/>
    </border>
    <border>
      <left/>
      <right/>
      <top style="double"/>
      <bottom style="double"/>
    </border>
    <border>
      <left style="medium"/>
      <right style="double"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/>
    </xf>
    <xf numFmtId="0" fontId="8" fillId="3" borderId="9" xfId="0" applyFont="1" applyFill="1" applyBorder="1"/>
    <xf numFmtId="0" fontId="8" fillId="3" borderId="10" xfId="0" applyFont="1" applyFill="1" applyBorder="1"/>
    <xf numFmtId="0" fontId="9" fillId="3" borderId="8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165" fontId="11" fillId="0" borderId="15" xfId="0" applyNumberFormat="1" applyFont="1" applyFill="1" applyBorder="1" applyAlignment="1">
      <alignment horizontal="center"/>
    </xf>
    <xf numFmtId="165" fontId="11" fillId="3" borderId="15" xfId="0" applyNumberFormat="1" applyFont="1" applyFill="1" applyBorder="1" applyAlignment="1">
      <alignment horizontal="center"/>
    </xf>
    <xf numFmtId="165" fontId="11" fillId="3" borderId="1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164" fontId="12" fillId="2" borderId="16" xfId="0" applyNumberFormat="1" applyFont="1" applyFill="1" applyBorder="1" applyAlignment="1">
      <alignment horizontal="center"/>
    </xf>
    <xf numFmtId="165" fontId="12" fillId="4" borderId="17" xfId="0" applyNumberFormat="1" applyFont="1" applyFill="1" applyBorder="1" applyAlignment="1">
      <alignment horizontal="center"/>
    </xf>
    <xf numFmtId="165" fontId="12" fillId="4" borderId="0" xfId="0" applyNumberFormat="1" applyFont="1" applyFill="1" applyBorder="1" applyAlignment="1">
      <alignment horizontal="center"/>
    </xf>
    <xf numFmtId="165" fontId="12" fillId="4" borderId="16" xfId="0" applyNumberFormat="1" applyFont="1" applyFill="1" applyBorder="1" applyAlignment="1">
      <alignment horizontal="center"/>
    </xf>
    <xf numFmtId="165" fontId="12" fillId="3" borderId="16" xfId="0" applyNumberFormat="1" applyFont="1" applyFill="1" applyBorder="1" applyAlignment="1">
      <alignment horizontal="center"/>
    </xf>
    <xf numFmtId="165" fontId="12" fillId="3" borderId="17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horizontal="center"/>
    </xf>
    <xf numFmtId="165" fontId="12" fillId="4" borderId="13" xfId="0" applyNumberFormat="1" applyFont="1" applyFill="1" applyBorder="1" applyAlignment="1">
      <alignment horizontal="center"/>
    </xf>
    <xf numFmtId="165" fontId="12" fillId="4" borderId="15" xfId="0" applyNumberFormat="1" applyFont="1" applyFill="1" applyBorder="1" applyAlignment="1">
      <alignment horizontal="center"/>
    </xf>
    <xf numFmtId="165" fontId="12" fillId="4" borderId="18" xfId="0" applyNumberFormat="1" applyFont="1" applyFill="1" applyBorder="1" applyAlignment="1">
      <alignment horizontal="center"/>
    </xf>
    <xf numFmtId="165" fontId="12" fillId="3" borderId="15" xfId="0" applyNumberFormat="1" applyFont="1" applyFill="1" applyBorder="1" applyAlignment="1">
      <alignment horizontal="center"/>
    </xf>
    <xf numFmtId="164" fontId="11" fillId="2" borderId="16" xfId="0" applyNumberFormat="1" applyFont="1" applyFill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65" fontId="11" fillId="0" borderId="16" xfId="0" applyNumberFormat="1" applyFont="1" applyBorder="1" applyAlignment="1">
      <alignment horizontal="center"/>
    </xf>
    <xf numFmtId="165" fontId="11" fillId="3" borderId="16" xfId="0" applyNumberFormat="1" applyFont="1" applyFill="1" applyBorder="1" applyAlignment="1">
      <alignment horizontal="center"/>
    </xf>
    <xf numFmtId="165" fontId="11" fillId="3" borderId="17" xfId="0" applyNumberFormat="1" applyFont="1" applyFill="1" applyBorder="1" applyAlignment="1">
      <alignment horizontal="center"/>
    </xf>
    <xf numFmtId="164" fontId="11" fillId="2" borderId="15" xfId="0" applyNumberFormat="1" applyFont="1" applyFill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center"/>
    </xf>
    <xf numFmtId="165" fontId="12" fillId="4" borderId="19" xfId="0" applyNumberFormat="1" applyFont="1" applyFill="1" applyBorder="1" applyAlignment="1">
      <alignment horizontal="center"/>
    </xf>
    <xf numFmtId="165" fontId="12" fillId="3" borderId="13" xfId="0" applyNumberFormat="1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0" borderId="0" xfId="0" applyFont="1"/>
    <xf numFmtId="165" fontId="13" fillId="0" borderId="0" xfId="0" applyNumberFormat="1" applyFont="1" applyBorder="1" applyAlignment="1">
      <alignment horizontal="center"/>
    </xf>
    <xf numFmtId="165" fontId="13" fillId="0" borderId="16" xfId="0" applyNumberFormat="1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5" fontId="11" fillId="0" borderId="7" xfId="0" applyNumberFormat="1" applyFont="1" applyBorder="1" applyAlignment="1">
      <alignment horizontal="center"/>
    </xf>
    <xf numFmtId="165" fontId="11" fillId="0" borderId="5" xfId="0" applyNumberFormat="1" applyFont="1" applyBorder="1" applyAlignment="1">
      <alignment horizontal="center"/>
    </xf>
    <xf numFmtId="165" fontId="11" fillId="3" borderId="5" xfId="0" applyNumberFormat="1" applyFont="1" applyFill="1" applyBorder="1" applyAlignment="1">
      <alignment horizontal="center"/>
    </xf>
    <xf numFmtId="165" fontId="11" fillId="3" borderId="6" xfId="0" applyNumberFormat="1" applyFont="1" applyFill="1" applyBorder="1" applyAlignment="1">
      <alignment horizontal="center"/>
    </xf>
    <xf numFmtId="0" fontId="11" fillId="2" borderId="16" xfId="0" applyFont="1" applyFill="1" applyBorder="1" applyAlignment="1">
      <alignment horizontal="left"/>
    </xf>
    <xf numFmtId="165" fontId="11" fillId="4" borderId="17" xfId="0" applyNumberFormat="1" applyFont="1" applyFill="1" applyBorder="1" applyAlignment="1">
      <alignment horizontal="center"/>
    </xf>
    <xf numFmtId="165" fontId="11" fillId="4" borderId="16" xfId="0" applyNumberFormat="1" applyFont="1" applyFill="1" applyBorder="1" applyAlignment="1">
      <alignment horizontal="center"/>
    </xf>
    <xf numFmtId="165" fontId="11" fillId="4" borderId="19" xfId="0" applyNumberFormat="1" applyFont="1" applyFill="1" applyBorder="1" applyAlignment="1">
      <alignment horizontal="center"/>
    </xf>
    <xf numFmtId="165" fontId="11" fillId="4" borderId="6" xfId="0" applyNumberFormat="1" applyFont="1" applyFill="1" applyBorder="1" applyAlignment="1">
      <alignment horizontal="center"/>
    </xf>
    <xf numFmtId="165" fontId="11" fillId="4" borderId="7" xfId="0" applyNumberFormat="1" applyFont="1" applyFill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/>
    </xf>
    <xf numFmtId="165" fontId="12" fillId="3" borderId="5" xfId="0" applyNumberFormat="1" applyFont="1" applyFill="1" applyBorder="1" applyAlignment="1">
      <alignment horizontal="center"/>
    </xf>
    <xf numFmtId="165" fontId="12" fillId="3" borderId="6" xfId="0" applyNumberFormat="1" applyFont="1" applyFill="1" applyBorder="1" applyAlignment="1">
      <alignment horizontal="center"/>
    </xf>
    <xf numFmtId="165" fontId="11" fillId="0" borderId="17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11" fillId="0" borderId="16" xfId="0" applyNumberFormat="1" applyFont="1" applyFill="1" applyBorder="1" applyAlignment="1">
      <alignment horizontal="center"/>
    </xf>
    <xf numFmtId="0" fontId="14" fillId="0" borderId="0" xfId="0" applyFont="1"/>
    <xf numFmtId="165" fontId="15" fillId="4" borderId="13" xfId="0" applyNumberFormat="1" applyFont="1" applyFill="1" applyBorder="1" applyAlignment="1">
      <alignment horizontal="center"/>
    </xf>
    <xf numFmtId="165" fontId="15" fillId="3" borderId="15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165" fontId="15" fillId="4" borderId="14" xfId="0" applyNumberFormat="1" applyFont="1" applyFill="1" applyBorder="1" applyAlignment="1">
      <alignment horizontal="center"/>
    </xf>
    <xf numFmtId="165" fontId="11" fillId="4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5" fontId="15" fillId="4" borderId="15" xfId="0" applyNumberFormat="1" applyFont="1" applyFill="1" applyBorder="1" applyAlignment="1">
      <alignment horizontal="center"/>
    </xf>
    <xf numFmtId="165" fontId="12" fillId="3" borderId="18" xfId="0" applyNumberFormat="1" applyFont="1" applyFill="1" applyBorder="1" applyAlignment="1">
      <alignment horizontal="center"/>
    </xf>
    <xf numFmtId="165" fontId="12" fillId="4" borderId="20" xfId="0" applyNumberFormat="1" applyFont="1" applyFill="1" applyBorder="1" applyAlignment="1">
      <alignment horizontal="center"/>
    </xf>
    <xf numFmtId="165" fontId="12" fillId="4" borderId="14" xfId="0" applyNumberFormat="1" applyFont="1" applyFill="1" applyBorder="1" applyAlignment="1">
      <alignment horizontal="center"/>
    </xf>
    <xf numFmtId="164" fontId="15" fillId="2" borderId="16" xfId="0" applyNumberFormat="1" applyFont="1" applyFill="1" applyBorder="1" applyAlignment="1">
      <alignment horizontal="center"/>
    </xf>
    <xf numFmtId="165" fontId="15" fillId="4" borderId="17" xfId="0" applyNumberFormat="1" applyFont="1" applyFill="1" applyBorder="1" applyAlignment="1">
      <alignment horizontal="center"/>
    </xf>
    <xf numFmtId="165" fontId="15" fillId="3" borderId="16" xfId="0" applyNumberFormat="1" applyFont="1" applyFill="1" applyBorder="1" applyAlignment="1">
      <alignment horizontal="center"/>
    </xf>
    <xf numFmtId="164" fontId="15" fillId="2" borderId="15" xfId="0" applyNumberFormat="1" applyFont="1" applyFill="1" applyBorder="1" applyAlignment="1">
      <alignment horizontal="center"/>
    </xf>
    <xf numFmtId="165" fontId="15" fillId="4" borderId="16" xfId="0" applyNumberFormat="1" applyFont="1" applyFill="1" applyBorder="1" applyAlignment="1">
      <alignment horizontal="center"/>
    </xf>
    <xf numFmtId="165" fontId="15" fillId="4" borderId="19" xfId="0" applyNumberFormat="1" applyFont="1" applyFill="1" applyBorder="1" applyAlignment="1">
      <alignment horizontal="center"/>
    </xf>
    <xf numFmtId="165" fontId="15" fillId="4" borderId="18" xfId="0" applyNumberFormat="1" applyFont="1" applyFill="1" applyBorder="1" applyAlignment="1">
      <alignment horizontal="center"/>
    </xf>
    <xf numFmtId="165" fontId="15" fillId="3" borderId="13" xfId="0" applyNumberFormat="1" applyFont="1" applyFill="1" applyBorder="1" applyAlignment="1">
      <alignment horizontal="center"/>
    </xf>
    <xf numFmtId="165" fontId="15" fillId="3" borderId="17" xfId="0" applyNumberFormat="1" applyFont="1" applyFill="1" applyBorder="1" applyAlignment="1">
      <alignment horizontal="center"/>
    </xf>
    <xf numFmtId="164" fontId="11" fillId="2" borderId="21" xfId="0" applyNumberFormat="1" applyFont="1" applyFill="1" applyBorder="1" applyAlignment="1">
      <alignment horizontal="center"/>
    </xf>
    <xf numFmtId="165" fontId="11" fillId="0" borderId="2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21" xfId="0" applyNumberFormat="1" applyFont="1" applyBorder="1" applyAlignment="1">
      <alignment horizontal="center"/>
    </xf>
    <xf numFmtId="165" fontId="11" fillId="3" borderId="21" xfId="0" applyNumberFormat="1" applyFont="1" applyFill="1" applyBorder="1" applyAlignment="1">
      <alignment horizontal="center"/>
    </xf>
    <xf numFmtId="165" fontId="11" fillId="3" borderId="22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4" fontId="11" fillId="2" borderId="2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 topLeftCell="A3">
      <selection activeCell="U19" sqref="U19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25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7" t="s">
        <v>3</v>
      </c>
      <c r="B5" s="78" t="s">
        <v>4</v>
      </c>
      <c r="C5" s="79" t="s">
        <v>5</v>
      </c>
      <c r="D5" s="80" t="s">
        <v>6</v>
      </c>
      <c r="E5" s="78" t="s">
        <v>7</v>
      </c>
      <c r="F5" s="80" t="s">
        <v>8</v>
      </c>
      <c r="G5" s="78" t="s">
        <v>9</v>
      </c>
      <c r="H5" s="80" t="s">
        <v>10</v>
      </c>
      <c r="I5" s="78" t="s">
        <v>11</v>
      </c>
      <c r="J5" s="78" t="s">
        <v>13</v>
      </c>
      <c r="K5" s="80" t="s">
        <v>12</v>
      </c>
      <c r="L5" s="78" t="s">
        <v>24</v>
      </c>
      <c r="M5" s="81" t="s">
        <v>14</v>
      </c>
      <c r="N5" s="82" t="s">
        <v>15</v>
      </c>
      <c r="O5" s="81" t="s">
        <v>16</v>
      </c>
      <c r="P5" s="82" t="s">
        <v>17</v>
      </c>
    </row>
    <row r="6" spans="1:16" ht="15">
      <c r="A6" s="76">
        <v>42373</v>
      </c>
      <c r="B6" s="70">
        <v>0.17066</v>
      </c>
      <c r="C6" s="70">
        <v>0.22391</v>
      </c>
      <c r="D6" s="71">
        <v>0.11448</v>
      </c>
      <c r="E6" s="72">
        <v>146.26244</v>
      </c>
      <c r="F6" s="71">
        <v>0.18192</v>
      </c>
      <c r="G6" s="72">
        <v>0.08985</v>
      </c>
      <c r="H6" s="71">
        <v>0.17608</v>
      </c>
      <c r="I6" s="72">
        <v>0.08424</v>
      </c>
      <c r="J6" s="72">
        <v>14.9733</v>
      </c>
      <c r="K6" s="71">
        <v>0.1245</v>
      </c>
      <c r="L6" s="72">
        <v>0.80819</v>
      </c>
      <c r="M6" s="43">
        <v>0.1257</v>
      </c>
      <c r="N6" s="44">
        <v>0.1233</v>
      </c>
      <c r="O6" s="43">
        <v>0.17156</v>
      </c>
      <c r="P6" s="44">
        <v>0.16976</v>
      </c>
    </row>
    <row r="7" spans="1:16" ht="15">
      <c r="A7" s="39">
        <v>42374</v>
      </c>
      <c r="B7" s="70">
        <v>0.1723</v>
      </c>
      <c r="C7" s="70">
        <v>0.22411</v>
      </c>
      <c r="D7" s="71">
        <v>0.11458</v>
      </c>
      <c r="E7" s="72">
        <v>147.23211</v>
      </c>
      <c r="F7" s="71">
        <v>0.1831</v>
      </c>
      <c r="G7" s="72">
        <v>0.08958</v>
      </c>
      <c r="H7" s="71">
        <v>0.17684</v>
      </c>
      <c r="I7" s="72">
        <v>0.0844</v>
      </c>
      <c r="J7" s="72">
        <v>14.85556</v>
      </c>
      <c r="K7" s="71">
        <v>0.1243</v>
      </c>
      <c r="L7" s="72">
        <v>0.81115</v>
      </c>
      <c r="M7" s="43">
        <v>0.1255</v>
      </c>
      <c r="N7" s="44">
        <v>0.1231</v>
      </c>
      <c r="O7" s="43">
        <v>0.1732</v>
      </c>
      <c r="P7" s="44">
        <v>0.1714</v>
      </c>
    </row>
    <row r="8" spans="1:16" ht="15">
      <c r="A8" s="39">
        <v>42375</v>
      </c>
      <c r="B8" s="70">
        <v>0.17282</v>
      </c>
      <c r="C8" s="70">
        <v>0.225</v>
      </c>
      <c r="D8" s="71">
        <v>0.11504</v>
      </c>
      <c r="E8" s="72">
        <v>147.13816</v>
      </c>
      <c r="F8" s="71">
        <v>0.18429</v>
      </c>
      <c r="G8" s="72">
        <v>0.08974</v>
      </c>
      <c r="H8" s="71">
        <v>0.17656</v>
      </c>
      <c r="I8" s="72">
        <v>0.08437</v>
      </c>
      <c r="J8" s="72">
        <v>14.75959</v>
      </c>
      <c r="K8" s="71">
        <v>0.1238</v>
      </c>
      <c r="L8" s="72">
        <v>0.812</v>
      </c>
      <c r="M8" s="43">
        <v>0.125</v>
      </c>
      <c r="N8" s="44">
        <v>0.1226</v>
      </c>
      <c r="O8" s="43">
        <v>0.17372</v>
      </c>
      <c r="P8" s="44">
        <v>0.17192</v>
      </c>
    </row>
    <row r="9" spans="1:16" ht="15">
      <c r="A9" s="39">
        <v>42376</v>
      </c>
      <c r="B9" s="70">
        <v>0.17385</v>
      </c>
      <c r="C9" s="70">
        <v>0.22442</v>
      </c>
      <c r="D9" s="71">
        <v>0.11475</v>
      </c>
      <c r="E9" s="72">
        <v>147.42043</v>
      </c>
      <c r="F9" s="71">
        <v>0.18507</v>
      </c>
      <c r="G9" s="72">
        <v>0.08945</v>
      </c>
      <c r="H9" s="71">
        <v>0.17686</v>
      </c>
      <c r="I9" s="72">
        <v>0.08425</v>
      </c>
      <c r="J9" s="72">
        <v>14.67781</v>
      </c>
      <c r="K9" s="71">
        <v>0.1234</v>
      </c>
      <c r="L9" s="72">
        <v>0.80795</v>
      </c>
      <c r="M9" s="43">
        <v>0.1246</v>
      </c>
      <c r="N9" s="44">
        <v>0.1222</v>
      </c>
      <c r="O9" s="43">
        <v>0.17475</v>
      </c>
      <c r="P9" s="44">
        <v>0.17295</v>
      </c>
    </row>
    <row r="10" spans="1:16" ht="15.75" thickBot="1">
      <c r="A10" s="45">
        <v>42377</v>
      </c>
      <c r="B10" s="20">
        <v>0.17483</v>
      </c>
      <c r="C10" s="20">
        <v>0.22158</v>
      </c>
      <c r="D10" s="21">
        <v>0.11329</v>
      </c>
      <c r="E10" s="22">
        <v>147.29442</v>
      </c>
      <c r="F10" s="21">
        <v>0.1854</v>
      </c>
      <c r="G10" s="22">
        <v>0.08878</v>
      </c>
      <c r="H10" s="21">
        <v>0.1764</v>
      </c>
      <c r="I10" s="22">
        <v>0.08428</v>
      </c>
      <c r="J10" s="22">
        <v>14.50881</v>
      </c>
      <c r="K10" s="21">
        <v>0.1229</v>
      </c>
      <c r="L10" s="22">
        <v>0.80958</v>
      </c>
      <c r="M10" s="23">
        <v>0.1241</v>
      </c>
      <c r="N10" s="24">
        <v>0.1217</v>
      </c>
      <c r="O10" s="23">
        <v>0.17573</v>
      </c>
      <c r="P10" s="24">
        <v>0.17393</v>
      </c>
    </row>
    <row r="11" spans="1:16" ht="15.75" thickTop="1">
      <c r="A11" s="28" t="s">
        <v>18</v>
      </c>
      <c r="B11" s="29">
        <f>SUM(B6:B10)</f>
        <v>0.86446</v>
      </c>
      <c r="C11" s="29">
        <f>SUM(C6:C10)</f>
        <v>1.11902</v>
      </c>
      <c r="D11" s="29">
        <f>SUM(D6:D10)</f>
        <v>0.57214</v>
      </c>
      <c r="E11" s="29">
        <f aca="true" t="shared" si="0" ref="E11:K11">SUM(E6:E10)</f>
        <v>735.3475599999999</v>
      </c>
      <c r="F11" s="29">
        <f t="shared" si="0"/>
        <v>0.91978</v>
      </c>
      <c r="G11" s="29">
        <f t="shared" si="0"/>
        <v>0.4474</v>
      </c>
      <c r="H11" s="29">
        <f t="shared" si="0"/>
        <v>0.88274</v>
      </c>
      <c r="I11" s="29">
        <f t="shared" si="0"/>
        <v>0.42154</v>
      </c>
      <c r="J11" s="29">
        <f t="shared" si="0"/>
        <v>73.77507</v>
      </c>
      <c r="K11" s="29">
        <f t="shared" si="0"/>
        <v>0.6189</v>
      </c>
      <c r="L11" s="29">
        <f>SUM(L6:L10)</f>
        <v>4.04887</v>
      </c>
      <c r="M11" s="32">
        <f>SUM(M6:M10)</f>
        <v>0.6249</v>
      </c>
      <c r="N11" s="32">
        <f aca="true" t="shared" si="1" ref="N11:P11">SUM(N6:N10)</f>
        <v>0.6129</v>
      </c>
      <c r="O11" s="32">
        <f t="shared" si="1"/>
        <v>0.86896</v>
      </c>
      <c r="P11" s="32">
        <f t="shared" si="1"/>
        <v>0.85996</v>
      </c>
    </row>
    <row r="12" spans="1:16" ht="15.75" thickBot="1">
      <c r="A12" s="34" t="s">
        <v>19</v>
      </c>
      <c r="B12" s="74">
        <f>B11/5</f>
        <v>0.172892</v>
      </c>
      <c r="C12" s="74">
        <f>C11/5</f>
        <v>0.22380399999999998</v>
      </c>
      <c r="D12" s="74">
        <f aca="true" t="shared" si="2" ref="D12:L12">D11/5</f>
        <v>0.114428</v>
      </c>
      <c r="E12" s="74">
        <f t="shared" si="2"/>
        <v>147.06951199999997</v>
      </c>
      <c r="F12" s="74">
        <f t="shared" si="2"/>
        <v>0.183956</v>
      </c>
      <c r="G12" s="74">
        <f t="shared" si="2"/>
        <v>0.08948</v>
      </c>
      <c r="H12" s="74">
        <f t="shared" si="2"/>
        <v>0.17654799999999998</v>
      </c>
      <c r="I12" s="74">
        <f t="shared" si="2"/>
        <v>0.08430800000000001</v>
      </c>
      <c r="J12" s="74">
        <f t="shared" si="2"/>
        <v>14.755014</v>
      </c>
      <c r="K12" s="74">
        <f t="shared" si="2"/>
        <v>0.12378</v>
      </c>
      <c r="L12" s="74">
        <f t="shared" si="2"/>
        <v>0.809774</v>
      </c>
      <c r="M12" s="75">
        <f>M11/5</f>
        <v>0.12498000000000001</v>
      </c>
      <c r="N12" s="75">
        <f>N11/5</f>
        <v>0.12258</v>
      </c>
      <c r="O12" s="75">
        <f>O11/5</f>
        <v>0.173792</v>
      </c>
      <c r="P12" s="75">
        <f>P11/5</f>
        <v>0.17199199999999998</v>
      </c>
    </row>
    <row r="13" spans="1:16" ht="15.75" thickTop="1">
      <c r="A13" s="39">
        <v>42380</v>
      </c>
      <c r="B13" s="40">
        <v>0.17564</v>
      </c>
      <c r="C13" s="40">
        <v>0.21933</v>
      </c>
      <c r="D13" s="41">
        <v>0.11214</v>
      </c>
      <c r="E13" s="42">
        <v>146.65188</v>
      </c>
      <c r="F13" s="41">
        <v>0.18681</v>
      </c>
      <c r="G13" s="42">
        <v>0.08842</v>
      </c>
      <c r="H13" s="41">
        <v>0.17647</v>
      </c>
      <c r="I13" s="42">
        <v>0.08423</v>
      </c>
      <c r="J13" s="42">
        <v>14.37359</v>
      </c>
      <c r="K13" s="41">
        <v>0.1224</v>
      </c>
      <c r="L13" s="42">
        <v>0.80593</v>
      </c>
      <c r="M13" s="43">
        <v>0.1236</v>
      </c>
      <c r="N13" s="44">
        <v>0.1212</v>
      </c>
      <c r="O13" s="43">
        <v>0.17654</v>
      </c>
      <c r="P13" s="44">
        <v>0.17474</v>
      </c>
    </row>
    <row r="14" spans="1:16" ht="15">
      <c r="A14" s="39">
        <v>42381</v>
      </c>
      <c r="B14" s="40">
        <v>0.17541</v>
      </c>
      <c r="C14" s="40">
        <v>0.21992</v>
      </c>
      <c r="D14" s="41">
        <v>0.11244</v>
      </c>
      <c r="E14" s="42">
        <v>147.82703</v>
      </c>
      <c r="F14" s="41">
        <v>0.18718</v>
      </c>
      <c r="G14" s="42">
        <v>0.08841</v>
      </c>
      <c r="H14" s="41">
        <v>0.17606</v>
      </c>
      <c r="I14" s="42">
        <v>0.08422</v>
      </c>
      <c r="J14" s="42">
        <v>14.37691</v>
      </c>
      <c r="K14" s="41">
        <v>0.1225</v>
      </c>
      <c r="L14" s="42">
        <v>0.80569</v>
      </c>
      <c r="M14" s="43">
        <v>0.1237</v>
      </c>
      <c r="N14" s="44">
        <v>0.1213</v>
      </c>
      <c r="O14" s="43">
        <v>0.17631</v>
      </c>
      <c r="P14" s="44">
        <v>0.17451</v>
      </c>
    </row>
    <row r="15" spans="1:16" ht="15">
      <c r="A15" s="39">
        <v>42382</v>
      </c>
      <c r="B15" s="40">
        <v>0.17549</v>
      </c>
      <c r="C15" s="40">
        <v>0.22081</v>
      </c>
      <c r="D15" s="41">
        <v>0.1129</v>
      </c>
      <c r="E15" s="42">
        <v>148.01935</v>
      </c>
      <c r="F15" s="41">
        <v>0.18725</v>
      </c>
      <c r="G15" s="42">
        <v>0.08863</v>
      </c>
      <c r="H15" s="41">
        <v>0.17599</v>
      </c>
      <c r="I15" s="42">
        <v>0.08487</v>
      </c>
      <c r="J15" s="42">
        <v>14.42162</v>
      </c>
      <c r="K15" s="41">
        <v>0.1225</v>
      </c>
      <c r="L15" s="42">
        <v>0.80515</v>
      </c>
      <c r="M15" s="43">
        <v>0.1237</v>
      </c>
      <c r="N15" s="44">
        <v>0.1213</v>
      </c>
      <c r="O15" s="43">
        <v>0.17639</v>
      </c>
      <c r="P15" s="44">
        <v>0.17459</v>
      </c>
    </row>
    <row r="16" spans="1:16" ht="15">
      <c r="A16" s="39">
        <v>42383</v>
      </c>
      <c r="B16" s="40">
        <v>0.17517</v>
      </c>
      <c r="C16" s="40">
        <v>0.22111</v>
      </c>
      <c r="D16" s="41">
        <v>0.11305</v>
      </c>
      <c r="E16" s="42">
        <v>147.86495</v>
      </c>
      <c r="F16" s="41">
        <v>0.18701</v>
      </c>
      <c r="G16" s="42">
        <v>0.08884</v>
      </c>
      <c r="H16" s="41">
        <v>0.17586</v>
      </c>
      <c r="I16" s="42">
        <v>0.08496</v>
      </c>
      <c r="J16" s="42">
        <v>14.47814</v>
      </c>
      <c r="K16" s="41">
        <v>0.1226</v>
      </c>
      <c r="L16" s="42">
        <v>0.80617</v>
      </c>
      <c r="M16" s="43">
        <v>0.1238</v>
      </c>
      <c r="N16" s="44">
        <v>0.1214</v>
      </c>
      <c r="O16" s="43">
        <v>0.17607</v>
      </c>
      <c r="P16" s="44">
        <v>0.17427</v>
      </c>
    </row>
    <row r="17" spans="1:16" ht="15.75" thickBot="1">
      <c r="A17" s="45">
        <v>42384</v>
      </c>
      <c r="B17" s="46">
        <v>0.17627</v>
      </c>
      <c r="C17" s="46">
        <v>0.22021</v>
      </c>
      <c r="D17" s="47">
        <v>0.11272</v>
      </c>
      <c r="E17" s="48">
        <v>148.58446</v>
      </c>
      <c r="F17" s="47">
        <v>0.18956</v>
      </c>
      <c r="G17" s="48">
        <v>0.08853</v>
      </c>
      <c r="H17" s="47">
        <v>0.17635</v>
      </c>
      <c r="I17" s="48">
        <v>0.08514</v>
      </c>
      <c r="J17" s="48">
        <v>14.44918</v>
      </c>
      <c r="K17" s="47">
        <v>0.1226</v>
      </c>
      <c r="L17" s="48">
        <v>0.80741</v>
      </c>
      <c r="M17" s="23">
        <v>0.1238</v>
      </c>
      <c r="N17" s="24">
        <v>0.1214</v>
      </c>
      <c r="O17" s="23">
        <v>0.17717</v>
      </c>
      <c r="P17" s="24">
        <v>0.17537</v>
      </c>
    </row>
    <row r="18" spans="1:16" ht="15.75" thickTop="1">
      <c r="A18" s="28" t="s">
        <v>18</v>
      </c>
      <c r="B18" s="29">
        <f>SUM(B13:B17)</f>
        <v>0.8779800000000001</v>
      </c>
      <c r="C18" s="29">
        <f>SUM(C13:C17)</f>
        <v>1.10138</v>
      </c>
      <c r="D18" s="31">
        <f aca="true" t="shared" si="3" ref="D18:L18">SUM(D13:D17)</f>
        <v>0.56325</v>
      </c>
      <c r="E18" s="31">
        <f t="shared" si="3"/>
        <v>738.9476700000001</v>
      </c>
      <c r="F18" s="31">
        <f t="shared" si="3"/>
        <v>0.93781</v>
      </c>
      <c r="G18" s="31">
        <f t="shared" si="3"/>
        <v>0.44282999999999995</v>
      </c>
      <c r="H18" s="31">
        <f t="shared" si="3"/>
        <v>0.88073</v>
      </c>
      <c r="I18" s="31">
        <f t="shared" si="3"/>
        <v>0.42341999999999996</v>
      </c>
      <c r="J18" s="31">
        <f t="shared" si="3"/>
        <v>72.09944</v>
      </c>
      <c r="K18" s="49">
        <f t="shared" si="3"/>
        <v>0.6126</v>
      </c>
      <c r="L18" s="49">
        <f t="shared" si="3"/>
        <v>4.03035</v>
      </c>
      <c r="M18" s="32">
        <f>SUM(M13:M17)</f>
        <v>0.6186</v>
      </c>
      <c r="N18" s="32">
        <f aca="true" t="shared" si="4" ref="N18:P18">SUM(N13:N17)</f>
        <v>0.6066</v>
      </c>
      <c r="O18" s="32">
        <f t="shared" si="4"/>
        <v>0.8824799999999999</v>
      </c>
      <c r="P18" s="32">
        <f t="shared" si="4"/>
        <v>0.87348</v>
      </c>
    </row>
    <row r="19" spans="1:16" ht="15.75" thickBot="1">
      <c r="A19" s="34" t="s">
        <v>19</v>
      </c>
      <c r="B19" s="35">
        <f>B18/5</f>
        <v>0.17559600000000003</v>
      </c>
      <c r="C19" s="35">
        <f>C18/5</f>
        <v>0.220276</v>
      </c>
      <c r="D19" s="36">
        <f aca="true" t="shared" si="5" ref="D19:L19">D18/5</f>
        <v>0.11265</v>
      </c>
      <c r="E19" s="36">
        <f t="shared" si="5"/>
        <v>147.78953400000003</v>
      </c>
      <c r="F19" s="36">
        <f t="shared" si="5"/>
        <v>0.187562</v>
      </c>
      <c r="G19" s="36">
        <f t="shared" si="5"/>
        <v>0.08856599999999999</v>
      </c>
      <c r="H19" s="36">
        <f t="shared" si="5"/>
        <v>0.176146</v>
      </c>
      <c r="I19" s="36">
        <f t="shared" si="5"/>
        <v>0.084684</v>
      </c>
      <c r="J19" s="36">
        <f t="shared" si="5"/>
        <v>14.419888</v>
      </c>
      <c r="K19" s="37">
        <f t="shared" si="5"/>
        <v>0.12252</v>
      </c>
      <c r="L19" s="37">
        <f t="shared" si="5"/>
        <v>0.8060700000000001</v>
      </c>
      <c r="M19" s="38">
        <f>M18/5</f>
        <v>0.12372000000000001</v>
      </c>
      <c r="N19" s="50">
        <f>N18/5</f>
        <v>0.12132000000000001</v>
      </c>
      <c r="O19" s="50">
        <f aca="true" t="shared" si="6" ref="O19:P19">O18/5</f>
        <v>0.176496</v>
      </c>
      <c r="P19" s="50">
        <f t="shared" si="6"/>
        <v>0.17469600000000002</v>
      </c>
    </row>
    <row r="20" spans="1:16" ht="15.75" thickTop="1">
      <c r="A20" s="39">
        <v>42387</v>
      </c>
      <c r="B20" s="40">
        <v>0.1774</v>
      </c>
      <c r="C20" s="40">
        <v>0.21768</v>
      </c>
      <c r="D20" s="41">
        <v>0.11124</v>
      </c>
      <c r="E20" s="42">
        <v>147.36947</v>
      </c>
      <c r="F20" s="41">
        <v>0.189</v>
      </c>
      <c r="G20" s="42">
        <v>0.08789</v>
      </c>
      <c r="H20" s="41">
        <v>0.17517</v>
      </c>
      <c r="I20" s="42">
        <v>0.08517</v>
      </c>
      <c r="J20" s="42">
        <v>14.19128</v>
      </c>
      <c r="K20" s="41">
        <v>0.1216</v>
      </c>
      <c r="L20" s="42">
        <v>0.80075</v>
      </c>
      <c r="M20" s="43">
        <v>0.1228</v>
      </c>
      <c r="N20" s="44">
        <v>0.1204</v>
      </c>
      <c r="O20" s="43">
        <v>0.1783</v>
      </c>
      <c r="P20" s="44">
        <v>0.1765</v>
      </c>
    </row>
    <row r="21" spans="1:16" ht="15">
      <c r="A21" s="39">
        <v>42388</v>
      </c>
      <c r="B21" s="40">
        <v>0.17678</v>
      </c>
      <c r="C21" s="40">
        <v>0.21809</v>
      </c>
      <c r="D21" s="41">
        <v>0.11159</v>
      </c>
      <c r="E21" s="42">
        <v>147.37814</v>
      </c>
      <c r="F21" s="41">
        <v>0.18874</v>
      </c>
      <c r="G21" s="42">
        <v>0.08789</v>
      </c>
      <c r="H21" s="41">
        <v>0.17506</v>
      </c>
      <c r="I21" s="42">
        <v>0.08516</v>
      </c>
      <c r="J21" s="42">
        <v>14.23982</v>
      </c>
      <c r="K21" s="41">
        <v>0.1216</v>
      </c>
      <c r="L21" s="42">
        <v>0.80009</v>
      </c>
      <c r="M21" s="43">
        <v>0.1228</v>
      </c>
      <c r="N21" s="44">
        <v>0.1204</v>
      </c>
      <c r="O21" s="43">
        <v>0.17768</v>
      </c>
      <c r="P21" s="44">
        <v>0.17588</v>
      </c>
    </row>
    <row r="22" spans="1:16" ht="15">
      <c r="A22" s="39">
        <v>42389</v>
      </c>
      <c r="B22" s="40">
        <v>0.17645</v>
      </c>
      <c r="C22" s="40">
        <v>0.21856</v>
      </c>
      <c r="D22" s="41">
        <v>0.11175</v>
      </c>
      <c r="E22" s="42">
        <v>147.23093</v>
      </c>
      <c r="F22" s="41">
        <v>0.18841</v>
      </c>
      <c r="G22" s="42">
        <v>0.0857</v>
      </c>
      <c r="H22" s="41">
        <v>0.175</v>
      </c>
      <c r="I22" s="42">
        <v>0.0857</v>
      </c>
      <c r="J22" s="42">
        <v>14.33647</v>
      </c>
      <c r="K22" s="41">
        <v>0.1218</v>
      </c>
      <c r="L22" s="42">
        <v>0.80118</v>
      </c>
      <c r="M22" s="43">
        <v>0.123</v>
      </c>
      <c r="N22" s="44">
        <v>0.1206</v>
      </c>
      <c r="O22" s="43">
        <v>0.17735</v>
      </c>
      <c r="P22" s="44">
        <v>0.17555</v>
      </c>
    </row>
    <row r="23" spans="1:16" ht="15">
      <c r="A23" s="39">
        <v>42390</v>
      </c>
      <c r="B23" s="40">
        <v>0.17705</v>
      </c>
      <c r="C23" s="40">
        <v>0.21766</v>
      </c>
      <c r="D23" s="41">
        <v>0.11136</v>
      </c>
      <c r="E23" s="42">
        <v>147.45383</v>
      </c>
      <c r="F23" s="41">
        <v>0.19021</v>
      </c>
      <c r="G23" s="42">
        <v>0.08796</v>
      </c>
      <c r="H23" s="41">
        <v>0.17798</v>
      </c>
      <c r="I23" s="42">
        <v>0.08578</v>
      </c>
      <c r="J23" s="42">
        <v>14.18814</v>
      </c>
      <c r="K23" s="41">
        <v>0.1216</v>
      </c>
      <c r="L23" s="42">
        <v>0.8</v>
      </c>
      <c r="M23" s="43">
        <v>0.1228</v>
      </c>
      <c r="N23" s="44">
        <v>0.1204</v>
      </c>
      <c r="O23" s="43">
        <v>0.17795</v>
      </c>
      <c r="P23" s="44">
        <v>0.17615</v>
      </c>
    </row>
    <row r="24" spans="1:16" ht="15.75" thickBot="1">
      <c r="A24" s="45">
        <v>42391</v>
      </c>
      <c r="B24" s="46">
        <v>0.17591</v>
      </c>
      <c r="C24" s="46">
        <v>0.2203</v>
      </c>
      <c r="D24" s="47">
        <v>0.1127</v>
      </c>
      <c r="E24" s="48">
        <v>147.80655</v>
      </c>
      <c r="F24" s="47">
        <v>0.18863</v>
      </c>
      <c r="G24" s="48">
        <v>0.08845</v>
      </c>
      <c r="H24" s="47">
        <v>0.17552</v>
      </c>
      <c r="I24" s="48">
        <v>0.08632</v>
      </c>
      <c r="J24" s="48">
        <v>14.31772</v>
      </c>
      <c r="K24" s="47">
        <v>0.1222</v>
      </c>
      <c r="L24" s="48">
        <v>0.80399</v>
      </c>
      <c r="M24" s="23">
        <v>0.1234</v>
      </c>
      <c r="N24" s="24">
        <v>0.121</v>
      </c>
      <c r="O24" s="23">
        <v>0.17681</v>
      </c>
      <c r="P24" s="24">
        <v>0.17501</v>
      </c>
    </row>
    <row r="25" spans="1:16" ht="15.75" thickTop="1">
      <c r="A25" s="28" t="s">
        <v>18</v>
      </c>
      <c r="B25" s="29">
        <f>SUM(B20:B24)</f>
        <v>0.88359</v>
      </c>
      <c r="C25" s="29">
        <f>SUM(C20:C24)</f>
        <v>1.09229</v>
      </c>
      <c r="D25" s="31">
        <f aca="true" t="shared" si="7" ref="D25:P25">SUM(D20:D24)</f>
        <v>0.55864</v>
      </c>
      <c r="E25" s="31">
        <f t="shared" si="7"/>
        <v>737.23892</v>
      </c>
      <c r="F25" s="31">
        <f t="shared" si="7"/>
        <v>0.9449899999999999</v>
      </c>
      <c r="G25" s="31">
        <f t="shared" si="7"/>
        <v>0.43789</v>
      </c>
      <c r="H25" s="31">
        <f t="shared" si="7"/>
        <v>0.87873</v>
      </c>
      <c r="I25" s="31">
        <f t="shared" si="7"/>
        <v>0.42812999999999996</v>
      </c>
      <c r="J25" s="31">
        <f t="shared" si="7"/>
        <v>71.27342999999999</v>
      </c>
      <c r="K25" s="49">
        <f t="shared" si="7"/>
        <v>0.6088</v>
      </c>
      <c r="L25" s="49">
        <f t="shared" si="7"/>
        <v>4.00601</v>
      </c>
      <c r="M25" s="32">
        <f t="shared" si="7"/>
        <v>0.6148</v>
      </c>
      <c r="N25" s="33">
        <f t="shared" si="7"/>
        <v>0.6028</v>
      </c>
      <c r="O25" s="33">
        <f t="shared" si="7"/>
        <v>0.8880899999999999</v>
      </c>
      <c r="P25" s="33">
        <f t="shared" si="7"/>
        <v>0.87909</v>
      </c>
    </row>
    <row r="26" spans="1:16" ht="15.75" thickBot="1">
      <c r="A26" s="34" t="s">
        <v>19</v>
      </c>
      <c r="B26" s="35">
        <f>B25/5</f>
        <v>0.176718</v>
      </c>
      <c r="C26" s="35">
        <f>C25/5</f>
        <v>0.21845799999999999</v>
      </c>
      <c r="D26" s="36">
        <f aca="true" t="shared" si="8" ref="D26:L26">D25/5</f>
        <v>0.11172800000000001</v>
      </c>
      <c r="E26" s="36">
        <f t="shared" si="8"/>
        <v>147.447784</v>
      </c>
      <c r="F26" s="36">
        <f t="shared" si="8"/>
        <v>0.18899799999999997</v>
      </c>
      <c r="G26" s="36">
        <f t="shared" si="8"/>
        <v>0.087578</v>
      </c>
      <c r="H26" s="36">
        <f t="shared" si="8"/>
        <v>0.175746</v>
      </c>
      <c r="I26" s="36">
        <f t="shared" si="8"/>
        <v>0.085626</v>
      </c>
      <c r="J26" s="36">
        <f t="shared" si="8"/>
        <v>14.254685999999998</v>
      </c>
      <c r="K26" s="37">
        <f t="shared" si="8"/>
        <v>0.12176000000000001</v>
      </c>
      <c r="L26" s="37">
        <f t="shared" si="8"/>
        <v>0.801202</v>
      </c>
      <c r="M26" s="38">
        <f>M25/5</f>
        <v>0.12296</v>
      </c>
      <c r="N26" s="50">
        <f>N25/5</f>
        <v>0.12056</v>
      </c>
      <c r="O26" s="50">
        <f aca="true" t="shared" si="9" ref="O26:P26">O25/5</f>
        <v>0.177618</v>
      </c>
      <c r="P26" s="50">
        <f t="shared" si="9"/>
        <v>0.175818</v>
      </c>
    </row>
    <row r="27" spans="1:16" ht="15.75" thickTop="1">
      <c r="A27" s="39">
        <v>42394</v>
      </c>
      <c r="B27" s="40">
        <v>0.17493</v>
      </c>
      <c r="C27" s="40">
        <v>0.22177</v>
      </c>
      <c r="D27" s="41">
        <v>0.11339</v>
      </c>
      <c r="E27" s="42">
        <v>147.26927</v>
      </c>
      <c r="F27" s="41">
        <v>0.18897</v>
      </c>
      <c r="G27" s="42">
        <v>0.08572</v>
      </c>
      <c r="H27" s="41">
        <v>0.17516</v>
      </c>
      <c r="I27" s="42">
        <v>0.08572</v>
      </c>
      <c r="J27" s="42">
        <v>14.54297</v>
      </c>
      <c r="K27" s="41">
        <v>0.1226</v>
      </c>
      <c r="L27" s="42">
        <v>0.80661</v>
      </c>
      <c r="M27" s="43">
        <v>0.1226</v>
      </c>
      <c r="N27" s="44">
        <v>0.1214</v>
      </c>
      <c r="O27" s="43">
        <v>0.17583</v>
      </c>
      <c r="P27" s="44">
        <v>0.17403</v>
      </c>
    </row>
    <row r="28" spans="1:16" ht="15">
      <c r="A28" s="39">
        <v>42395</v>
      </c>
      <c r="B28" s="40">
        <v>0.17532</v>
      </c>
      <c r="C28" s="40">
        <v>0.22131</v>
      </c>
      <c r="D28" s="41">
        <v>0.11316</v>
      </c>
      <c r="E28" s="42">
        <v>146.42609</v>
      </c>
      <c r="F28" s="41">
        <v>0.18853</v>
      </c>
      <c r="G28" s="42">
        <v>0.08891</v>
      </c>
      <c r="H28" s="41">
        <v>0.17501</v>
      </c>
      <c r="I28" s="42">
        <v>0.08581</v>
      </c>
      <c r="J28" s="42">
        <v>14.52069</v>
      </c>
      <c r="K28" s="41">
        <v>0.1225</v>
      </c>
      <c r="L28" s="42">
        <v>0.80594</v>
      </c>
      <c r="M28" s="43">
        <v>0.1237</v>
      </c>
      <c r="N28" s="44">
        <v>0.1213</v>
      </c>
      <c r="O28" s="43">
        <v>0.17622</v>
      </c>
      <c r="P28" s="44">
        <v>0.17442</v>
      </c>
    </row>
    <row r="29" spans="1:16" ht="15">
      <c r="A29" s="39">
        <v>42396</v>
      </c>
      <c r="B29" s="40">
        <v>0.17543</v>
      </c>
      <c r="C29" s="40">
        <v>0.2207</v>
      </c>
      <c r="D29" s="41">
        <v>0.11284</v>
      </c>
      <c r="E29" s="42">
        <v>147.0229</v>
      </c>
      <c r="F29" s="41">
        <v>0.18922</v>
      </c>
      <c r="G29" s="42">
        <v>0.08882</v>
      </c>
      <c r="H29" s="41">
        <v>0.17478</v>
      </c>
      <c r="I29" s="42">
        <v>0.08569</v>
      </c>
      <c r="J29" s="42">
        <v>14.46921</v>
      </c>
      <c r="K29" s="41">
        <v>0.1224</v>
      </c>
      <c r="L29" s="42">
        <v>0.80557</v>
      </c>
      <c r="M29" s="43">
        <v>0.1236</v>
      </c>
      <c r="N29" s="44">
        <v>0.1212</v>
      </c>
      <c r="O29" s="43">
        <v>0.17633</v>
      </c>
      <c r="P29" s="44">
        <v>0.17453</v>
      </c>
    </row>
    <row r="30" spans="1:16" ht="15">
      <c r="A30" s="39">
        <v>42397</v>
      </c>
      <c r="B30" s="40">
        <v>0.17445</v>
      </c>
      <c r="C30" s="40">
        <v>0.22074</v>
      </c>
      <c r="D30" s="41">
        <v>0.11286</v>
      </c>
      <c r="E30" s="42">
        <v>147.53008</v>
      </c>
      <c r="F30" s="41">
        <v>0.18967</v>
      </c>
      <c r="G30" s="42">
        <v>0.08891</v>
      </c>
      <c r="H30" s="41">
        <v>0.17546</v>
      </c>
      <c r="I30" s="42">
        <v>0.08597</v>
      </c>
      <c r="J30" s="42">
        <v>14.56454</v>
      </c>
      <c r="K30" s="41">
        <v>0.1228</v>
      </c>
      <c r="L30" s="42">
        <v>0.80783</v>
      </c>
      <c r="M30" s="43">
        <v>0.124</v>
      </c>
      <c r="N30" s="44">
        <v>0.1216</v>
      </c>
      <c r="O30" s="43">
        <v>0.17535</v>
      </c>
      <c r="P30" s="44">
        <v>0.17355</v>
      </c>
    </row>
    <row r="31" spans="1:16" ht="15.75" thickBot="1">
      <c r="A31" s="45">
        <v>42398</v>
      </c>
      <c r="B31" s="46">
        <v>0.1739</v>
      </c>
      <c r="C31" s="46">
        <v>0.22022</v>
      </c>
      <c r="D31" s="47">
        <v>0.11259</v>
      </c>
      <c r="E31" s="48">
        <v>148.55648</v>
      </c>
      <c r="F31" s="47">
        <v>0.19021</v>
      </c>
      <c r="G31" s="48">
        <v>0.08579</v>
      </c>
      <c r="H31" s="47">
        <v>0.17561</v>
      </c>
      <c r="I31" s="48">
        <v>0.08579</v>
      </c>
      <c r="J31" s="48">
        <v>14.59964</v>
      </c>
      <c r="K31" s="47">
        <v>0.123</v>
      </c>
      <c r="L31" s="48">
        <v>0.80885</v>
      </c>
      <c r="M31" s="23">
        <v>0.1242</v>
      </c>
      <c r="N31" s="24">
        <v>0.1218</v>
      </c>
      <c r="O31" s="23">
        <v>0.1748</v>
      </c>
      <c r="P31" s="24">
        <v>0.173</v>
      </c>
    </row>
    <row r="32" spans="1:16" ht="15.75" thickTop="1">
      <c r="A32" s="28" t="s">
        <v>18</v>
      </c>
      <c r="B32" s="29">
        <f aca="true" t="shared" si="10" ref="B32:P32">SUM(B27:B31)</f>
        <v>0.8740300000000001</v>
      </c>
      <c r="C32" s="29">
        <f t="shared" si="10"/>
        <v>1.10474</v>
      </c>
      <c r="D32" s="30">
        <f t="shared" si="10"/>
        <v>0.56484</v>
      </c>
      <c r="E32" s="31">
        <f t="shared" si="10"/>
        <v>736.80482</v>
      </c>
      <c r="F32" s="30">
        <f t="shared" si="10"/>
        <v>0.9466</v>
      </c>
      <c r="G32" s="31">
        <f t="shared" si="10"/>
        <v>0.43815000000000004</v>
      </c>
      <c r="H32" s="30">
        <f t="shared" si="10"/>
        <v>0.87602</v>
      </c>
      <c r="I32" s="31">
        <f t="shared" si="10"/>
        <v>0.42898000000000003</v>
      </c>
      <c r="J32" s="31">
        <f t="shared" si="10"/>
        <v>72.69705</v>
      </c>
      <c r="K32" s="30">
        <f t="shared" si="10"/>
        <v>0.6133</v>
      </c>
      <c r="L32" s="30">
        <f t="shared" si="10"/>
        <v>4.0348</v>
      </c>
      <c r="M32" s="32">
        <f t="shared" si="10"/>
        <v>0.6181</v>
      </c>
      <c r="N32" s="33">
        <f t="shared" si="10"/>
        <v>0.6073</v>
      </c>
      <c r="O32" s="33">
        <f t="shared" si="10"/>
        <v>0.87853</v>
      </c>
      <c r="P32" s="33">
        <f t="shared" si="10"/>
        <v>0.8695299999999999</v>
      </c>
    </row>
    <row r="33" spans="1:16" ht="15.75" thickBot="1">
      <c r="A33" s="34" t="s">
        <v>19</v>
      </c>
      <c r="B33" s="35">
        <f>B32/5</f>
        <v>0.17480600000000002</v>
      </c>
      <c r="C33" s="35">
        <f>C32/5</f>
        <v>0.220948</v>
      </c>
      <c r="D33" s="36">
        <f aca="true" t="shared" si="11" ref="D33:L33">D32/5</f>
        <v>0.112968</v>
      </c>
      <c r="E33" s="36">
        <f t="shared" si="11"/>
        <v>147.360964</v>
      </c>
      <c r="F33" s="36">
        <f t="shared" si="11"/>
        <v>0.18932</v>
      </c>
      <c r="G33" s="36">
        <f t="shared" si="11"/>
        <v>0.08763000000000001</v>
      </c>
      <c r="H33" s="36">
        <f t="shared" si="11"/>
        <v>0.175204</v>
      </c>
      <c r="I33" s="36">
        <f t="shared" si="11"/>
        <v>0.08579600000000001</v>
      </c>
      <c r="J33" s="36">
        <f t="shared" si="11"/>
        <v>14.53941</v>
      </c>
      <c r="K33" s="37">
        <f t="shared" si="11"/>
        <v>0.12265999999999999</v>
      </c>
      <c r="L33" s="37">
        <f t="shared" si="11"/>
        <v>0.8069599999999999</v>
      </c>
      <c r="M33" s="38">
        <f>M32/5</f>
        <v>0.12362</v>
      </c>
      <c r="N33" s="50">
        <f>N32/5</f>
        <v>0.12145999999999998</v>
      </c>
      <c r="O33" s="50">
        <f aca="true" t="shared" si="12" ref="O33:P33">O32/5</f>
        <v>0.175706</v>
      </c>
      <c r="P33" s="50">
        <f t="shared" si="12"/>
        <v>0.17390599999999998</v>
      </c>
    </row>
    <row r="34" spans="1:16" ht="15.75" thickTop="1">
      <c r="A34" s="39"/>
      <c r="B34" s="40"/>
      <c r="C34" s="40"/>
      <c r="D34" s="41"/>
      <c r="E34" s="42"/>
      <c r="F34" s="41"/>
      <c r="G34" s="42"/>
      <c r="H34" s="41"/>
      <c r="I34" s="42"/>
      <c r="J34" s="42"/>
      <c r="K34" s="41"/>
      <c r="L34" s="42"/>
      <c r="M34" s="43"/>
      <c r="N34" s="44"/>
      <c r="O34" s="43"/>
      <c r="P34" s="44"/>
    </row>
    <row r="35" spans="1:16" ht="15">
      <c r="A35" s="51"/>
      <c r="B35" s="40"/>
      <c r="C35" s="40"/>
      <c r="D35" s="41"/>
      <c r="E35" s="42"/>
      <c r="F35" s="41"/>
      <c r="G35" s="42"/>
      <c r="H35" s="41"/>
      <c r="I35" s="42"/>
      <c r="J35" s="42"/>
      <c r="K35" s="41"/>
      <c r="L35" s="42"/>
      <c r="M35" s="43"/>
      <c r="N35" s="44"/>
      <c r="O35" s="43"/>
      <c r="P35" s="44"/>
    </row>
    <row r="36" spans="1:16" ht="15">
      <c r="A36" s="51"/>
      <c r="B36" s="40"/>
      <c r="C36" s="52"/>
      <c r="D36" s="53"/>
      <c r="E36" s="54" t="s">
        <v>20</v>
      </c>
      <c r="F36" s="41"/>
      <c r="G36" s="42"/>
      <c r="H36" s="41"/>
      <c r="I36" s="42"/>
      <c r="J36" s="42"/>
      <c r="K36" s="41"/>
      <c r="L36" s="42"/>
      <c r="M36" s="43"/>
      <c r="N36" s="44"/>
      <c r="O36" s="43"/>
      <c r="P36" s="44"/>
    </row>
    <row r="37" spans="1:16" ht="15.75" thickBot="1">
      <c r="A37" s="55"/>
      <c r="B37" s="56"/>
      <c r="C37" s="56"/>
      <c r="D37" s="57"/>
      <c r="E37" s="58"/>
      <c r="F37" s="57"/>
      <c r="G37" s="58"/>
      <c r="H37" s="57"/>
      <c r="I37" s="58"/>
      <c r="J37" s="58"/>
      <c r="K37" s="57"/>
      <c r="L37" s="58"/>
      <c r="M37" s="59"/>
      <c r="N37" s="60"/>
      <c r="O37" s="59"/>
      <c r="P37" s="60"/>
    </row>
    <row r="38" spans="1:16" ht="15">
      <c r="A38" s="61" t="s">
        <v>21</v>
      </c>
      <c r="B38" s="62">
        <f aca="true" t="shared" si="13" ref="B38:P38">SUM(B6:B10,B13:B17,B20:B24,B27:B31)</f>
        <v>3.50006</v>
      </c>
      <c r="C38" s="62">
        <f t="shared" si="13"/>
        <v>4.4174299999999995</v>
      </c>
      <c r="D38" s="62">
        <f t="shared" si="13"/>
        <v>2.25887</v>
      </c>
      <c r="E38" s="62">
        <f t="shared" si="13"/>
        <v>2948.3389700000002</v>
      </c>
      <c r="F38" s="62">
        <f t="shared" si="13"/>
        <v>3.74918</v>
      </c>
      <c r="G38" s="62">
        <f t="shared" si="13"/>
        <v>1.76627</v>
      </c>
      <c r="H38" s="62">
        <f t="shared" si="13"/>
        <v>3.5182199999999995</v>
      </c>
      <c r="I38" s="62">
        <f t="shared" si="13"/>
        <v>1.70207</v>
      </c>
      <c r="J38" s="62">
        <f t="shared" si="13"/>
        <v>289.84499000000005</v>
      </c>
      <c r="K38" s="62">
        <f t="shared" si="13"/>
        <v>2.4536</v>
      </c>
      <c r="L38" s="62">
        <f t="shared" si="13"/>
        <v>16.12003</v>
      </c>
      <c r="M38" s="44">
        <f t="shared" si="13"/>
        <v>2.4764000000000004</v>
      </c>
      <c r="N38" s="44">
        <f t="shared" si="13"/>
        <v>2.4295999999999998</v>
      </c>
      <c r="O38" s="44">
        <f t="shared" si="13"/>
        <v>3.5180599999999997</v>
      </c>
      <c r="P38" s="44">
        <f t="shared" si="13"/>
        <v>3.4820599999999993</v>
      </c>
    </row>
    <row r="39" spans="1:16" ht="15">
      <c r="A39" s="61" t="s">
        <v>22</v>
      </c>
      <c r="B39" s="62">
        <f>B38/20</f>
        <v>0.175003</v>
      </c>
      <c r="C39" s="62">
        <f aca="true" t="shared" si="14" ref="C39:P39">C38/20</f>
        <v>0.22087149999999997</v>
      </c>
      <c r="D39" s="62">
        <f t="shared" si="14"/>
        <v>0.1129435</v>
      </c>
      <c r="E39" s="62">
        <f t="shared" si="14"/>
        <v>147.41694850000002</v>
      </c>
      <c r="F39" s="62">
        <f t="shared" si="14"/>
        <v>0.187459</v>
      </c>
      <c r="G39" s="62">
        <f t="shared" si="14"/>
        <v>0.0883135</v>
      </c>
      <c r="H39" s="62">
        <f t="shared" si="14"/>
        <v>0.17591099999999998</v>
      </c>
      <c r="I39" s="62">
        <f t="shared" si="14"/>
        <v>0.0851035</v>
      </c>
      <c r="J39" s="62">
        <f t="shared" si="14"/>
        <v>14.492249500000003</v>
      </c>
      <c r="K39" s="62">
        <f t="shared" si="14"/>
        <v>0.12267999999999998</v>
      </c>
      <c r="L39" s="62">
        <f t="shared" si="14"/>
        <v>0.8060015</v>
      </c>
      <c r="M39" s="44">
        <f t="shared" si="14"/>
        <v>0.12382000000000001</v>
      </c>
      <c r="N39" s="44">
        <f t="shared" si="14"/>
        <v>0.12147999999999999</v>
      </c>
      <c r="O39" s="44">
        <f t="shared" si="14"/>
        <v>0.17590299999999998</v>
      </c>
      <c r="P39" s="44">
        <f t="shared" si="14"/>
        <v>0.17410299999999995</v>
      </c>
    </row>
    <row r="40" spans="1:16" ht="15">
      <c r="A40" s="61" t="s">
        <v>23</v>
      </c>
      <c r="B40" s="62">
        <f>1/B39</f>
        <v>5.714187756781312</v>
      </c>
      <c r="C40" s="62">
        <f aca="true" t="shared" si="15" ref="C40:P40">1/C39</f>
        <v>4.527519394761208</v>
      </c>
      <c r="D40" s="62">
        <f t="shared" si="15"/>
        <v>8.853984514381084</v>
      </c>
      <c r="E40" s="62">
        <f t="shared" si="15"/>
        <v>0.0067834805303950505</v>
      </c>
      <c r="F40" s="62">
        <f t="shared" si="15"/>
        <v>5.334499810625257</v>
      </c>
      <c r="G40" s="62">
        <f t="shared" si="15"/>
        <v>11.323297117654718</v>
      </c>
      <c r="H40" s="62">
        <f t="shared" si="15"/>
        <v>5.68469282762306</v>
      </c>
      <c r="I40" s="62">
        <f t="shared" si="15"/>
        <v>11.750398044733766</v>
      </c>
      <c r="J40" s="62">
        <f t="shared" si="15"/>
        <v>0.06900240021399023</v>
      </c>
      <c r="K40" s="62">
        <f t="shared" si="15"/>
        <v>8.151287903488752</v>
      </c>
      <c r="L40" s="62">
        <f t="shared" si="15"/>
        <v>1.2406924801008434</v>
      </c>
      <c r="M40" s="44">
        <f t="shared" si="15"/>
        <v>8.076239702794378</v>
      </c>
      <c r="N40" s="44">
        <f t="shared" si="15"/>
        <v>8.231807704972013</v>
      </c>
      <c r="O40" s="44">
        <f t="shared" si="15"/>
        <v>5.684951365241071</v>
      </c>
      <c r="P40" s="44">
        <f t="shared" si="15"/>
        <v>5.743726414823411</v>
      </c>
    </row>
    <row r="41" spans="1:16" ht="15.75" thickBot="1">
      <c r="A41" s="55"/>
      <c r="B41" s="65"/>
      <c r="C41" s="65"/>
      <c r="D41" s="66"/>
      <c r="E41" s="67"/>
      <c r="F41" s="66"/>
      <c r="G41" s="67"/>
      <c r="H41" s="66"/>
      <c r="I41" s="67"/>
      <c r="J41" s="67"/>
      <c r="K41" s="66"/>
      <c r="L41" s="67"/>
      <c r="M41" s="68"/>
      <c r="N41" s="69"/>
      <c r="O41" s="68"/>
      <c r="P41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 topLeftCell="B11">
      <selection activeCell="A37" sqref="A37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34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42646</v>
      </c>
      <c r="B6" s="70">
        <v>0.16702</v>
      </c>
      <c r="C6" s="70">
        <v>0.22189</v>
      </c>
      <c r="D6" s="71">
        <v>0.10783</v>
      </c>
      <c r="E6" s="72">
        <v>141.04186</v>
      </c>
      <c r="F6" s="71">
        <v>0.1754</v>
      </c>
      <c r="G6" s="72">
        <v>0.09117</v>
      </c>
      <c r="H6" s="71">
        <v>0.17369</v>
      </c>
      <c r="I6" s="72">
        <v>0.09831</v>
      </c>
      <c r="J6" s="72">
        <v>12.8313</v>
      </c>
      <c r="K6" s="71">
        <v>0.1276</v>
      </c>
      <c r="L6" s="72">
        <v>0.85105</v>
      </c>
      <c r="M6" s="43">
        <v>0.1288</v>
      </c>
      <c r="N6" s="44">
        <v>0.1264</v>
      </c>
      <c r="O6" s="43">
        <v>0.16792</v>
      </c>
      <c r="P6" s="44">
        <v>0.16612</v>
      </c>
    </row>
    <row r="7" spans="1:16" ht="15">
      <c r="A7" s="26">
        <v>42647</v>
      </c>
      <c r="B7" s="70">
        <v>0.16668</v>
      </c>
      <c r="C7" s="70">
        <v>0.22258</v>
      </c>
      <c r="D7" s="71">
        <v>0.11379</v>
      </c>
      <c r="E7" s="72">
        <v>140.78079</v>
      </c>
      <c r="F7" s="71">
        <v>0.17561</v>
      </c>
      <c r="G7" s="72">
        <v>0.09136</v>
      </c>
      <c r="H7" s="71">
        <v>0.17431</v>
      </c>
      <c r="I7" s="72">
        <v>0.0992</v>
      </c>
      <c r="J7" s="72">
        <v>12.95772</v>
      </c>
      <c r="K7" s="71">
        <v>0.1277</v>
      </c>
      <c r="L7" s="72">
        <v>0.8518</v>
      </c>
      <c r="M7" s="43">
        <v>0.1289</v>
      </c>
      <c r="N7" s="44">
        <v>0.1265</v>
      </c>
      <c r="O7" s="43">
        <v>0.16758</v>
      </c>
      <c r="P7" s="44">
        <v>0.16578</v>
      </c>
    </row>
    <row r="8" spans="1:16" ht="15">
      <c r="A8" s="26">
        <v>42648</v>
      </c>
      <c r="B8" s="70">
        <v>0.16689</v>
      </c>
      <c r="C8" s="70">
        <v>0.22267</v>
      </c>
      <c r="D8" s="71">
        <v>0.11373</v>
      </c>
      <c r="E8" s="72">
        <v>140.86525</v>
      </c>
      <c r="F8" s="71">
        <v>0.17663</v>
      </c>
      <c r="G8" s="72">
        <v>0.09141</v>
      </c>
      <c r="H8" s="71">
        <v>0.17448</v>
      </c>
      <c r="I8" s="72">
        <v>0.09997</v>
      </c>
      <c r="J8" s="72">
        <v>13.09774</v>
      </c>
      <c r="K8" s="71">
        <v>0.1273</v>
      </c>
      <c r="L8" s="72">
        <v>0.84913</v>
      </c>
      <c r="M8" s="43">
        <v>0.1285</v>
      </c>
      <c r="N8" s="44">
        <v>0.1261</v>
      </c>
      <c r="O8" s="43">
        <v>0.16779</v>
      </c>
      <c r="P8" s="44">
        <v>0.16599</v>
      </c>
    </row>
    <row r="9" spans="1:16" ht="15">
      <c r="A9" s="26">
        <v>42649</v>
      </c>
      <c r="B9" s="70">
        <v>0.16712</v>
      </c>
      <c r="C9" s="70">
        <v>0.22223</v>
      </c>
      <c r="D9" s="71">
        <v>0.11362</v>
      </c>
      <c r="E9" s="72">
        <v>141.90656</v>
      </c>
      <c r="F9" s="71">
        <v>0.17735</v>
      </c>
      <c r="G9" s="72">
        <v>0.09137</v>
      </c>
      <c r="H9" s="71">
        <v>0.17441</v>
      </c>
      <c r="I9" s="72">
        <v>0.09987</v>
      </c>
      <c r="J9" s="72">
        <v>13.17778</v>
      </c>
      <c r="K9" s="71">
        <v>0.1273</v>
      </c>
      <c r="L9" s="72">
        <v>0.84913</v>
      </c>
      <c r="M9" s="43">
        <v>0.1273</v>
      </c>
      <c r="N9" s="44">
        <v>0.1261</v>
      </c>
      <c r="O9" s="43">
        <v>0.16802</v>
      </c>
      <c r="P9" s="44">
        <v>0.16622</v>
      </c>
    </row>
    <row r="10" spans="1:16" ht="15.75" thickBot="1">
      <c r="A10" s="27">
        <v>42650</v>
      </c>
      <c r="B10" s="20">
        <v>0.16773</v>
      </c>
      <c r="C10" s="20">
        <v>0.22231</v>
      </c>
      <c r="D10" s="21">
        <v>0.11365</v>
      </c>
      <c r="E10" s="22">
        <v>141.455</v>
      </c>
      <c r="F10" s="21">
        <v>0.1774</v>
      </c>
      <c r="G10" s="22">
        <v>0.09129</v>
      </c>
      <c r="H10" s="21">
        <v>0.174</v>
      </c>
      <c r="I10" s="22">
        <v>0.09129</v>
      </c>
      <c r="J10" s="22">
        <v>13.18212</v>
      </c>
      <c r="K10" s="21">
        <v>0.127</v>
      </c>
      <c r="L10" s="22">
        <v>0.84713</v>
      </c>
      <c r="M10" s="23">
        <v>0.1282</v>
      </c>
      <c r="N10" s="24">
        <v>0.1258</v>
      </c>
      <c r="O10" s="23">
        <v>0.16863</v>
      </c>
      <c r="P10" s="24">
        <v>0.16683</v>
      </c>
    </row>
    <row r="11" spans="1:16" ht="15.75" thickTop="1">
      <c r="A11" s="28" t="s">
        <v>18</v>
      </c>
      <c r="B11" s="29">
        <f>SUM(B6:B10)</f>
        <v>0.83544</v>
      </c>
      <c r="C11" s="29">
        <f>SUM(C6:C10)</f>
        <v>1.1116800000000002</v>
      </c>
      <c r="D11" s="29">
        <f>SUM(D6:D10)</f>
        <v>0.56262</v>
      </c>
      <c r="E11" s="29">
        <f aca="true" t="shared" si="0" ref="E11:K11">SUM(E6:E10)</f>
        <v>706.0494600000001</v>
      </c>
      <c r="F11" s="29">
        <f t="shared" si="0"/>
        <v>0.88239</v>
      </c>
      <c r="G11" s="29">
        <f t="shared" si="0"/>
        <v>0.4566</v>
      </c>
      <c r="H11" s="29">
        <f t="shared" si="0"/>
        <v>0.8708899999999999</v>
      </c>
      <c r="I11" s="29">
        <f t="shared" si="0"/>
        <v>0.48863999999999996</v>
      </c>
      <c r="J11" s="29">
        <f t="shared" si="0"/>
        <v>65.24666</v>
      </c>
      <c r="K11" s="29">
        <f t="shared" si="0"/>
        <v>0.6368999999999999</v>
      </c>
      <c r="L11" s="29">
        <f>SUM(L6:L10)</f>
        <v>4.24824</v>
      </c>
      <c r="M11" s="32">
        <f>SUM(M6:M10)</f>
        <v>0.6416999999999999</v>
      </c>
      <c r="N11" s="32">
        <f aca="true" t="shared" si="1" ref="N11:P11">SUM(N6:N10)</f>
        <v>0.6309</v>
      </c>
      <c r="O11" s="32">
        <f t="shared" si="1"/>
        <v>0.8399400000000001</v>
      </c>
      <c r="P11" s="32">
        <f t="shared" si="1"/>
        <v>0.83094</v>
      </c>
    </row>
    <row r="12" spans="1:16" ht="15.75" thickBot="1">
      <c r="A12" s="34" t="s">
        <v>19</v>
      </c>
      <c r="B12" s="74">
        <f>B11/5</f>
        <v>0.167088</v>
      </c>
      <c r="C12" s="74">
        <f>C11/5</f>
        <v>0.22233600000000003</v>
      </c>
      <c r="D12" s="74">
        <f aca="true" t="shared" si="2" ref="D12:L12">D11/5</f>
        <v>0.112524</v>
      </c>
      <c r="E12" s="74">
        <f t="shared" si="2"/>
        <v>141.20989200000002</v>
      </c>
      <c r="F12" s="74">
        <f t="shared" si="2"/>
        <v>0.176478</v>
      </c>
      <c r="G12" s="74">
        <f t="shared" si="2"/>
        <v>0.09132</v>
      </c>
      <c r="H12" s="74">
        <f t="shared" si="2"/>
        <v>0.174178</v>
      </c>
      <c r="I12" s="74">
        <f t="shared" si="2"/>
        <v>0.097728</v>
      </c>
      <c r="J12" s="74">
        <f t="shared" si="2"/>
        <v>13.049332000000001</v>
      </c>
      <c r="K12" s="74">
        <f t="shared" si="2"/>
        <v>0.12738</v>
      </c>
      <c r="L12" s="74">
        <f t="shared" si="2"/>
        <v>0.849648</v>
      </c>
      <c r="M12" s="75">
        <f>M11/5</f>
        <v>0.12833999999999998</v>
      </c>
      <c r="N12" s="75">
        <f>N11/5</f>
        <v>0.12618000000000001</v>
      </c>
      <c r="O12" s="75">
        <f>O11/5</f>
        <v>0.16798800000000003</v>
      </c>
      <c r="P12" s="75">
        <f>P11/5</f>
        <v>0.166188</v>
      </c>
    </row>
    <row r="13" spans="1:16" ht="15.75" thickTop="1">
      <c r="A13" s="39">
        <v>42653</v>
      </c>
      <c r="B13" s="40">
        <v>0.16731</v>
      </c>
      <c r="C13" s="40">
        <v>0.22239</v>
      </c>
      <c r="D13" s="41">
        <v>0.11373</v>
      </c>
      <c r="E13" s="42">
        <v>141.66072</v>
      </c>
      <c r="F13" s="41">
        <v>0.17713</v>
      </c>
      <c r="G13" s="42">
        <v>0.09162</v>
      </c>
      <c r="H13" s="41">
        <v>0.17441</v>
      </c>
      <c r="I13" s="42">
        <v>0.1021</v>
      </c>
      <c r="J13" s="42">
        <v>13.10307</v>
      </c>
      <c r="K13" s="41">
        <v>0.127</v>
      </c>
      <c r="L13" s="42">
        <v>0.84713</v>
      </c>
      <c r="M13" s="43">
        <v>0.1282</v>
      </c>
      <c r="N13" s="44">
        <v>0.1258</v>
      </c>
      <c r="O13" s="43">
        <v>0.16821</v>
      </c>
      <c r="P13" s="44">
        <v>0.16641</v>
      </c>
    </row>
    <row r="14" spans="1:16" ht="15">
      <c r="A14" s="39">
        <v>42654</v>
      </c>
      <c r="B14" s="40">
        <v>0.16712</v>
      </c>
      <c r="C14" s="40">
        <v>0.22267</v>
      </c>
      <c r="D14" s="41">
        <v>0.11381</v>
      </c>
      <c r="E14" s="42">
        <v>140.99012</v>
      </c>
      <c r="F14" s="41">
        <v>0.17766</v>
      </c>
      <c r="G14" s="42">
        <v>0.0917</v>
      </c>
      <c r="H14" s="41">
        <v>0.17466</v>
      </c>
      <c r="I14" s="42">
        <v>0.1025</v>
      </c>
      <c r="J14" s="42">
        <v>13.13833</v>
      </c>
      <c r="K14" s="41">
        <v>0.1271</v>
      </c>
      <c r="L14" s="42">
        <v>0.85197</v>
      </c>
      <c r="M14" s="43">
        <v>0.1283</v>
      </c>
      <c r="N14" s="44">
        <v>0.1259</v>
      </c>
      <c r="O14" s="43">
        <v>0.16802</v>
      </c>
      <c r="P14" s="44">
        <v>0.16622</v>
      </c>
    </row>
    <row r="15" spans="1:16" ht="15">
      <c r="A15" s="39">
        <v>42655</v>
      </c>
      <c r="B15" s="40">
        <v>0.16781</v>
      </c>
      <c r="C15" s="40">
        <v>0.22426</v>
      </c>
      <c r="D15" s="41">
        <v>0.11456</v>
      </c>
      <c r="E15" s="42">
        <v>141.96171</v>
      </c>
      <c r="F15" s="41">
        <v>0.17901</v>
      </c>
      <c r="G15" s="42">
        <v>0.09188</v>
      </c>
      <c r="H15" s="41">
        <v>0.17503</v>
      </c>
      <c r="I15" s="42">
        <v>0.10384</v>
      </c>
      <c r="J15" s="42">
        <v>13.16022</v>
      </c>
      <c r="K15" s="41">
        <v>0.127</v>
      </c>
      <c r="L15" s="42">
        <v>0.85286</v>
      </c>
      <c r="M15" s="43">
        <v>0.1282</v>
      </c>
      <c r="N15" s="44">
        <v>0.1258</v>
      </c>
      <c r="O15" s="43">
        <v>0.16871</v>
      </c>
      <c r="P15" s="44">
        <v>0.16691</v>
      </c>
    </row>
    <row r="16" spans="1:16" ht="15">
      <c r="A16" s="39">
        <v>42656</v>
      </c>
      <c r="B16" s="40">
        <v>0.16772</v>
      </c>
      <c r="C16" s="40">
        <v>0.22515</v>
      </c>
      <c r="D16" s="41">
        <v>0.11505</v>
      </c>
      <c r="E16" s="42">
        <v>142.62243</v>
      </c>
      <c r="F16" s="41">
        <v>0.17949</v>
      </c>
      <c r="G16" s="42">
        <v>0.09195</v>
      </c>
      <c r="H16" s="41">
        <v>0.17547</v>
      </c>
      <c r="I16" s="42">
        <v>0.10396</v>
      </c>
      <c r="J16" s="42">
        <v>13.18808</v>
      </c>
      <c r="K16" s="41">
        <v>0.1269</v>
      </c>
      <c r="L16" s="42">
        <v>0.85252</v>
      </c>
      <c r="M16" s="43">
        <v>0.1281</v>
      </c>
      <c r="N16" s="44">
        <v>0.1257</v>
      </c>
      <c r="O16" s="43">
        <v>0.16862</v>
      </c>
      <c r="P16" s="44">
        <v>0.16682</v>
      </c>
    </row>
    <row r="17" spans="1:16" ht="15.75" thickBot="1">
      <c r="A17" s="45">
        <v>42657</v>
      </c>
      <c r="B17" s="46">
        <v>0.16817</v>
      </c>
      <c r="C17" s="46">
        <v>0.22511</v>
      </c>
      <c r="D17" s="47">
        <v>0.11512</v>
      </c>
      <c r="E17" s="48">
        <v>143.61257</v>
      </c>
      <c r="F17" s="47">
        <v>0.17952</v>
      </c>
      <c r="G17" s="48">
        <v>0.09198</v>
      </c>
      <c r="H17" s="47">
        <v>0.17573</v>
      </c>
      <c r="I17" s="48">
        <v>0.10402</v>
      </c>
      <c r="J17" s="48">
        <v>13.17745</v>
      </c>
      <c r="K17" s="47">
        <v>0.1269</v>
      </c>
      <c r="L17" s="48">
        <v>0.85359</v>
      </c>
      <c r="M17" s="23">
        <v>0.1281</v>
      </c>
      <c r="N17" s="24">
        <v>0.1257</v>
      </c>
      <c r="O17" s="23">
        <v>0.16907</v>
      </c>
      <c r="P17" s="24">
        <v>0.16727</v>
      </c>
    </row>
    <row r="18" spans="1:16" ht="15.75" thickTop="1">
      <c r="A18" s="28" t="s">
        <v>18</v>
      </c>
      <c r="B18" s="29">
        <f>SUM(B13:B17)</f>
        <v>0.83813</v>
      </c>
      <c r="C18" s="29">
        <f>SUM(C13:C17)</f>
        <v>1.11958</v>
      </c>
      <c r="D18" s="31">
        <f aca="true" t="shared" si="3" ref="D18:K18">SUM(D13:D17)</f>
        <v>0.57227</v>
      </c>
      <c r="E18" s="31">
        <f t="shared" si="3"/>
        <v>710.8475500000001</v>
      </c>
      <c r="F18" s="31">
        <f t="shared" si="3"/>
        <v>0.8928100000000001</v>
      </c>
      <c r="G18" s="31">
        <f t="shared" si="3"/>
        <v>0.45913</v>
      </c>
      <c r="H18" s="31">
        <f t="shared" si="3"/>
        <v>0.8753</v>
      </c>
      <c r="I18" s="31">
        <f t="shared" si="3"/>
        <v>0.51642</v>
      </c>
      <c r="J18" s="31">
        <f t="shared" si="3"/>
        <v>65.76715</v>
      </c>
      <c r="K18" s="49">
        <f t="shared" si="3"/>
        <v>0.6349</v>
      </c>
      <c r="L18" s="29">
        <f>SUM(L13:L17)</f>
        <v>4.25807</v>
      </c>
      <c r="M18" s="32">
        <f>SUM(M13:M17)</f>
        <v>0.6409</v>
      </c>
      <c r="N18" s="32">
        <f aca="true" t="shared" si="4" ref="N18:P18">SUM(N13:N17)</f>
        <v>0.6289000000000001</v>
      </c>
      <c r="O18" s="32">
        <f t="shared" si="4"/>
        <v>0.84263</v>
      </c>
      <c r="P18" s="32">
        <f t="shared" si="4"/>
        <v>0.83363</v>
      </c>
    </row>
    <row r="19" spans="1:16" ht="15.75" thickBot="1">
      <c r="A19" s="34" t="s">
        <v>19</v>
      </c>
      <c r="B19" s="74">
        <f>B18/5</f>
        <v>0.167626</v>
      </c>
      <c r="C19" s="74">
        <f>C18/5</f>
        <v>0.223916</v>
      </c>
      <c r="D19" s="86">
        <f aca="true" t="shared" si="5" ref="D19:K19">D18/5</f>
        <v>0.11445399999999999</v>
      </c>
      <c r="E19" s="86">
        <f t="shared" si="5"/>
        <v>142.16951</v>
      </c>
      <c r="F19" s="86">
        <f t="shared" si="5"/>
        <v>0.17856200000000003</v>
      </c>
      <c r="G19" s="86">
        <f t="shared" si="5"/>
        <v>0.09182599999999999</v>
      </c>
      <c r="H19" s="86">
        <f t="shared" si="5"/>
        <v>0.17506</v>
      </c>
      <c r="I19" s="86">
        <f t="shared" si="5"/>
        <v>0.103284</v>
      </c>
      <c r="J19" s="86">
        <f t="shared" si="5"/>
        <v>13.15343</v>
      </c>
      <c r="K19" s="96">
        <f t="shared" si="5"/>
        <v>0.12698</v>
      </c>
      <c r="L19" s="86">
        <f>L18/5</f>
        <v>0.851614</v>
      </c>
      <c r="M19" s="75">
        <f>M18/5</f>
        <v>0.12818000000000002</v>
      </c>
      <c r="N19" s="97">
        <f>N18/5</f>
        <v>0.12578000000000003</v>
      </c>
      <c r="O19" s="97">
        <f aca="true" t="shared" si="6" ref="O19:P19">O18/5</f>
        <v>0.168526</v>
      </c>
      <c r="P19" s="97">
        <f t="shared" si="6"/>
        <v>0.16672599999999999</v>
      </c>
    </row>
    <row r="20" spans="1:16" ht="15.75" thickTop="1">
      <c r="A20" s="39">
        <v>42660</v>
      </c>
      <c r="B20" s="40">
        <v>0.16668</v>
      </c>
      <c r="C20" s="40">
        <v>0.22621</v>
      </c>
      <c r="D20" s="41">
        <v>0.11574</v>
      </c>
      <c r="E20" s="42">
        <v>143.94345</v>
      </c>
      <c r="F20" s="41">
        <v>0.17904</v>
      </c>
      <c r="G20" s="42">
        <v>0.09219</v>
      </c>
      <c r="H20" s="41">
        <v>0.17669</v>
      </c>
      <c r="I20" s="42">
        <v>0.10441</v>
      </c>
      <c r="J20" s="42">
        <v>13.2497</v>
      </c>
      <c r="K20" s="41">
        <v>0.1271</v>
      </c>
      <c r="L20" s="42">
        <v>0.85473</v>
      </c>
      <c r="M20" s="43">
        <v>0.1283</v>
      </c>
      <c r="N20" s="44">
        <v>0.1259</v>
      </c>
      <c r="O20" s="43">
        <v>0.16758</v>
      </c>
      <c r="P20" s="44">
        <v>0.16578</v>
      </c>
    </row>
    <row r="21" spans="1:16" ht="15">
      <c r="A21" s="39">
        <v>42661</v>
      </c>
      <c r="B21" s="40">
        <v>0.16689</v>
      </c>
      <c r="C21" s="40">
        <v>0.22538</v>
      </c>
      <c r="D21" s="41">
        <v>0.11507</v>
      </c>
      <c r="E21" s="42">
        <v>144.75696</v>
      </c>
      <c r="F21" s="41">
        <v>0.17863</v>
      </c>
      <c r="G21" s="42">
        <v>0.09222</v>
      </c>
      <c r="H21" s="41">
        <v>0.17659</v>
      </c>
      <c r="I21" s="42">
        <v>0.10441</v>
      </c>
      <c r="J21" s="42">
        <v>13.218</v>
      </c>
      <c r="K21" s="41">
        <v>0.127</v>
      </c>
      <c r="L21" s="42">
        <v>0.85528</v>
      </c>
      <c r="M21" s="43">
        <v>0.1282</v>
      </c>
      <c r="N21" s="44">
        <v>0.1258</v>
      </c>
      <c r="O21" s="43">
        <v>0.16779</v>
      </c>
      <c r="P21" s="44">
        <v>0.16599</v>
      </c>
    </row>
    <row r="22" spans="1:16" ht="15">
      <c r="A22" s="39">
        <v>42662</v>
      </c>
      <c r="B22" s="40">
        <v>0.16567</v>
      </c>
      <c r="C22" s="40">
        <v>0.2263</v>
      </c>
      <c r="D22" s="41">
        <v>0.11569</v>
      </c>
      <c r="E22" s="42">
        <v>143.64811</v>
      </c>
      <c r="F22" s="41">
        <v>0.17661</v>
      </c>
      <c r="G22" s="42">
        <v>0.09208</v>
      </c>
      <c r="H22" s="41">
        <v>0.176</v>
      </c>
      <c r="I22" s="42">
        <v>0.10327</v>
      </c>
      <c r="J22" s="42">
        <v>13.19244</v>
      </c>
      <c r="K22" s="41">
        <v>0.127</v>
      </c>
      <c r="L22" s="42">
        <v>0.85588</v>
      </c>
      <c r="M22" s="43">
        <v>0.1282</v>
      </c>
      <c r="N22" s="44">
        <v>0.1258</v>
      </c>
      <c r="O22" s="43">
        <v>0.16657</v>
      </c>
      <c r="P22" s="44">
        <v>0.16477</v>
      </c>
    </row>
    <row r="23" spans="1:16" ht="15">
      <c r="A23" s="39">
        <v>42663</v>
      </c>
      <c r="B23" s="40">
        <v>0.16567</v>
      </c>
      <c r="C23" s="40">
        <v>0.2263</v>
      </c>
      <c r="D23" s="41">
        <v>0.11569</v>
      </c>
      <c r="E23" s="42">
        <v>143.64811</v>
      </c>
      <c r="F23" s="41">
        <v>0.17661</v>
      </c>
      <c r="G23" s="42">
        <v>0.09208</v>
      </c>
      <c r="H23" s="41">
        <v>0.176</v>
      </c>
      <c r="I23" s="42">
        <v>0.10327</v>
      </c>
      <c r="J23" s="42">
        <v>13.19244</v>
      </c>
      <c r="K23" s="41">
        <v>0.127</v>
      </c>
      <c r="L23" s="42">
        <v>0.85588</v>
      </c>
      <c r="M23" s="43">
        <v>0.1282</v>
      </c>
      <c r="N23" s="44">
        <v>0.1258</v>
      </c>
      <c r="O23" s="43">
        <v>0.16657</v>
      </c>
      <c r="P23" s="44">
        <v>0.16477</v>
      </c>
    </row>
    <row r="24" spans="1:16" ht="15.75" thickBot="1">
      <c r="A24" s="45">
        <v>42664</v>
      </c>
      <c r="B24" s="46">
        <v>0.16476</v>
      </c>
      <c r="C24" s="46">
        <v>0.22658</v>
      </c>
      <c r="D24" s="47">
        <v>0.11584</v>
      </c>
      <c r="E24" s="48">
        <v>142.70343</v>
      </c>
      <c r="F24" s="47">
        <v>0.17575</v>
      </c>
      <c r="G24" s="48">
        <v>0.09216</v>
      </c>
      <c r="H24" s="47">
        <v>0.17626</v>
      </c>
      <c r="I24" s="48">
        <v>0.10344</v>
      </c>
      <c r="J24" s="48">
        <v>13.1423</v>
      </c>
      <c r="K24" s="47">
        <v>0.1271</v>
      </c>
      <c r="L24" s="48">
        <v>0.85633</v>
      </c>
      <c r="M24" s="23">
        <v>0.1283</v>
      </c>
      <c r="N24" s="24">
        <v>0.1259</v>
      </c>
      <c r="O24" s="23">
        <v>0.16566</v>
      </c>
      <c r="P24" s="24">
        <v>0.16386</v>
      </c>
    </row>
    <row r="25" spans="1:16" ht="15.75" thickTop="1">
      <c r="A25" s="28" t="s">
        <v>18</v>
      </c>
      <c r="B25" s="29">
        <f>SUM(B20:B24)</f>
        <v>0.82967</v>
      </c>
      <c r="C25" s="29">
        <f>SUM(C20:C24)</f>
        <v>1.13077</v>
      </c>
      <c r="D25" s="31">
        <f aca="true" t="shared" si="7" ref="D25:P25">SUM(D20:D24)</f>
        <v>0.57803</v>
      </c>
      <c r="E25" s="31">
        <f t="shared" si="7"/>
        <v>718.70006</v>
      </c>
      <c r="F25" s="31">
        <f t="shared" si="7"/>
        <v>0.88664</v>
      </c>
      <c r="G25" s="31">
        <f t="shared" si="7"/>
        <v>0.46073000000000003</v>
      </c>
      <c r="H25" s="31">
        <f t="shared" si="7"/>
        <v>0.8815399999999999</v>
      </c>
      <c r="I25" s="31">
        <f t="shared" si="7"/>
        <v>0.5187999999999999</v>
      </c>
      <c r="J25" s="31">
        <f t="shared" si="7"/>
        <v>65.99488</v>
      </c>
      <c r="K25" s="49">
        <f t="shared" si="7"/>
        <v>0.6352</v>
      </c>
      <c r="L25" s="29">
        <f>SUM(L20:L24)</f>
        <v>4.2781</v>
      </c>
      <c r="M25" s="32">
        <f t="shared" si="7"/>
        <v>0.6412</v>
      </c>
      <c r="N25" s="33">
        <f t="shared" si="7"/>
        <v>0.6292000000000001</v>
      </c>
      <c r="O25" s="33">
        <f t="shared" si="7"/>
        <v>0.8341700000000001</v>
      </c>
      <c r="P25" s="33">
        <f t="shared" si="7"/>
        <v>0.82517</v>
      </c>
    </row>
    <row r="26" spans="1:16" ht="15.75" thickBot="1">
      <c r="A26" s="34" t="s">
        <v>19</v>
      </c>
      <c r="B26" s="74">
        <f>B25/5</f>
        <v>0.165934</v>
      </c>
      <c r="C26" s="74">
        <f>C25/5</f>
        <v>0.22615400000000002</v>
      </c>
      <c r="D26" s="86">
        <f aca="true" t="shared" si="8" ref="D26:K26">D25/5</f>
        <v>0.11560600000000001</v>
      </c>
      <c r="E26" s="86">
        <f t="shared" si="8"/>
        <v>143.740012</v>
      </c>
      <c r="F26" s="86">
        <f t="shared" si="8"/>
        <v>0.17732799999999999</v>
      </c>
      <c r="G26" s="86">
        <f t="shared" si="8"/>
        <v>0.092146</v>
      </c>
      <c r="H26" s="86">
        <f t="shared" si="8"/>
        <v>0.17630799999999996</v>
      </c>
      <c r="I26" s="86">
        <f t="shared" si="8"/>
        <v>0.10375999999999999</v>
      </c>
      <c r="J26" s="86">
        <f t="shared" si="8"/>
        <v>13.198975999999998</v>
      </c>
      <c r="K26" s="96">
        <f t="shared" si="8"/>
        <v>0.12704</v>
      </c>
      <c r="L26" s="86">
        <f>L25/5</f>
        <v>0.85562</v>
      </c>
      <c r="M26" s="75">
        <f>M25/5</f>
        <v>0.12824</v>
      </c>
      <c r="N26" s="97">
        <f>N25/5</f>
        <v>0.12584</v>
      </c>
      <c r="O26" s="97">
        <f aca="true" t="shared" si="9" ref="O26:P26">O25/5</f>
        <v>0.166834</v>
      </c>
      <c r="P26" s="97">
        <f t="shared" si="9"/>
        <v>0.165034</v>
      </c>
    </row>
    <row r="27" spans="1:16" ht="15.75" thickTop="1">
      <c r="A27" s="39">
        <v>42667</v>
      </c>
      <c r="B27" s="40">
        <v>0.16714</v>
      </c>
      <c r="C27" s="40">
        <v>0.22855</v>
      </c>
      <c r="D27" s="41">
        <v>0.11682</v>
      </c>
      <c r="E27" s="42">
        <v>144.11519</v>
      </c>
      <c r="F27" s="41">
        <v>0.17735</v>
      </c>
      <c r="G27" s="42">
        <v>0.09254</v>
      </c>
      <c r="H27" s="41">
        <v>0.17727</v>
      </c>
      <c r="I27" s="42">
        <v>0.10404</v>
      </c>
      <c r="J27" s="42">
        <v>13.19933</v>
      </c>
      <c r="K27" s="41">
        <v>0.1271</v>
      </c>
      <c r="L27" s="42">
        <v>0.8589</v>
      </c>
      <c r="M27" s="43">
        <v>0.1283</v>
      </c>
      <c r="N27" s="44">
        <v>0.1259</v>
      </c>
      <c r="O27" s="43">
        <v>0.16804</v>
      </c>
      <c r="P27" s="44">
        <v>0.16624</v>
      </c>
    </row>
    <row r="28" spans="1:16" ht="15">
      <c r="A28" s="39">
        <v>42668</v>
      </c>
      <c r="B28" s="40">
        <v>0.16702</v>
      </c>
      <c r="C28" s="40">
        <v>0.22844</v>
      </c>
      <c r="D28" s="41">
        <v>0.11681</v>
      </c>
      <c r="E28" s="42">
        <v>144.25755</v>
      </c>
      <c r="F28" s="41">
        <v>0.17809</v>
      </c>
      <c r="G28" s="42">
        <v>0.09253</v>
      </c>
      <c r="H28" s="41">
        <v>0.17709</v>
      </c>
      <c r="I28" s="42">
        <v>0.10394</v>
      </c>
      <c r="J28" s="42">
        <v>13.24318</v>
      </c>
      <c r="K28" s="41">
        <v>0.1271</v>
      </c>
      <c r="L28" s="42">
        <v>0.86073</v>
      </c>
      <c r="M28" s="43">
        <v>0.1283</v>
      </c>
      <c r="N28" s="44">
        <v>0.1259</v>
      </c>
      <c r="O28" s="43">
        <v>0.16792</v>
      </c>
      <c r="P28" s="44">
        <v>0.16612</v>
      </c>
    </row>
    <row r="29" spans="1:16" ht="15">
      <c r="A29" s="39">
        <v>42669</v>
      </c>
      <c r="B29" s="40">
        <v>0.16567</v>
      </c>
      <c r="C29" s="40">
        <v>0.22772</v>
      </c>
      <c r="D29" s="41">
        <v>0.11635</v>
      </c>
      <c r="E29" s="42">
        <v>143.77646</v>
      </c>
      <c r="F29" s="41">
        <v>0.17672</v>
      </c>
      <c r="G29" s="42">
        <v>0.09226</v>
      </c>
      <c r="H29" s="41">
        <v>0.17605</v>
      </c>
      <c r="I29" s="42">
        <v>0.10401</v>
      </c>
      <c r="J29" s="42">
        <v>13.20913</v>
      </c>
      <c r="K29" s="41">
        <v>0.1266</v>
      </c>
      <c r="L29" s="42">
        <v>0.85824</v>
      </c>
      <c r="M29" s="43">
        <v>0.1278</v>
      </c>
      <c r="N29" s="44">
        <v>0.1254</v>
      </c>
      <c r="O29" s="43">
        <v>0.16657</v>
      </c>
      <c r="P29" s="44">
        <v>0.16477</v>
      </c>
    </row>
    <row r="30" spans="1:16" ht="15">
      <c r="A30" s="39">
        <v>42670</v>
      </c>
      <c r="B30" s="40">
        <v>0.16521</v>
      </c>
      <c r="C30" s="40">
        <v>0.22705</v>
      </c>
      <c r="D30" s="41">
        <v>0.11611</v>
      </c>
      <c r="E30" s="42">
        <v>143.52069</v>
      </c>
      <c r="F30" s="41">
        <v>0.17681</v>
      </c>
      <c r="G30" s="42">
        <v>0.09221</v>
      </c>
      <c r="H30" s="41">
        <v>0.17604</v>
      </c>
      <c r="I30" s="42">
        <v>0.10376</v>
      </c>
      <c r="J30" s="42">
        <v>13.22146</v>
      </c>
      <c r="K30" s="41">
        <v>0.1267</v>
      </c>
      <c r="L30" s="42">
        <v>0.85779</v>
      </c>
      <c r="M30" s="43">
        <v>0.1279</v>
      </c>
      <c r="N30" s="44">
        <v>0.1255</v>
      </c>
      <c r="O30" s="43">
        <v>0.16611</v>
      </c>
      <c r="P30" s="44">
        <v>0.16431</v>
      </c>
    </row>
    <row r="31" spans="1:16" ht="15.75" thickBot="1">
      <c r="A31" s="45">
        <v>42671</v>
      </c>
      <c r="B31" s="46">
        <v>0.16644</v>
      </c>
      <c r="C31" s="46">
        <v>0.22703</v>
      </c>
      <c r="D31" s="47">
        <v>0.11609</v>
      </c>
      <c r="E31" s="48">
        <v>144.68348</v>
      </c>
      <c r="F31" s="47">
        <v>0.17751</v>
      </c>
      <c r="G31" s="48">
        <v>0.09223</v>
      </c>
      <c r="H31" s="47">
        <v>0.17661</v>
      </c>
      <c r="I31" s="48">
        <v>0.10383</v>
      </c>
      <c r="J31" s="48">
        <v>13.28782</v>
      </c>
      <c r="K31" s="47">
        <v>0.1267</v>
      </c>
      <c r="L31" s="48">
        <v>0.85913</v>
      </c>
      <c r="M31" s="23">
        <v>0.1279</v>
      </c>
      <c r="N31" s="24">
        <v>0.1255</v>
      </c>
      <c r="O31" s="23">
        <v>0.16734</v>
      </c>
      <c r="P31" s="24">
        <v>0.16554</v>
      </c>
    </row>
    <row r="32" spans="1:16" ht="15.75" thickTop="1">
      <c r="A32" s="28" t="s">
        <v>18</v>
      </c>
      <c r="B32" s="29">
        <f aca="true" t="shared" si="10" ref="B32:P32">SUM(B27:B31)</f>
        <v>0.83148</v>
      </c>
      <c r="C32" s="29">
        <f t="shared" si="10"/>
        <v>1.13879</v>
      </c>
      <c r="D32" s="30">
        <f t="shared" si="10"/>
        <v>0.58218</v>
      </c>
      <c r="E32" s="31">
        <f t="shared" si="10"/>
        <v>720.35337</v>
      </c>
      <c r="F32" s="30">
        <f t="shared" si="10"/>
        <v>0.8864799999999999</v>
      </c>
      <c r="G32" s="31">
        <f t="shared" si="10"/>
        <v>0.46177</v>
      </c>
      <c r="H32" s="30">
        <f t="shared" si="10"/>
        <v>0.88306</v>
      </c>
      <c r="I32" s="31">
        <f t="shared" si="10"/>
        <v>0.51958</v>
      </c>
      <c r="J32" s="31">
        <f t="shared" si="10"/>
        <v>66.16092</v>
      </c>
      <c r="K32" s="30">
        <f t="shared" si="10"/>
        <v>0.6342</v>
      </c>
      <c r="L32" s="29">
        <f>SUM(L27:L31)</f>
        <v>4.29479</v>
      </c>
      <c r="M32" s="32">
        <f t="shared" si="10"/>
        <v>0.6402</v>
      </c>
      <c r="N32" s="33">
        <f t="shared" si="10"/>
        <v>0.6282000000000001</v>
      </c>
      <c r="O32" s="33">
        <f t="shared" si="10"/>
        <v>0.83598</v>
      </c>
      <c r="P32" s="33">
        <f t="shared" si="10"/>
        <v>0.82698</v>
      </c>
    </row>
    <row r="33" spans="1:16" ht="15.75" thickBot="1">
      <c r="A33" s="34" t="s">
        <v>19</v>
      </c>
      <c r="B33" s="74">
        <f>B32/5</f>
        <v>0.166296</v>
      </c>
      <c r="C33" s="74">
        <f>C32/5</f>
        <v>0.227758</v>
      </c>
      <c r="D33" s="86">
        <f aca="true" t="shared" si="11" ref="D33:K33">D32/5</f>
        <v>0.11643600000000001</v>
      </c>
      <c r="E33" s="86">
        <f t="shared" si="11"/>
        <v>144.070674</v>
      </c>
      <c r="F33" s="86">
        <f t="shared" si="11"/>
        <v>0.17729599999999998</v>
      </c>
      <c r="G33" s="86">
        <f t="shared" si="11"/>
        <v>0.092354</v>
      </c>
      <c r="H33" s="86">
        <f t="shared" si="11"/>
        <v>0.176612</v>
      </c>
      <c r="I33" s="86">
        <f t="shared" si="11"/>
        <v>0.10391600000000001</v>
      </c>
      <c r="J33" s="86">
        <f t="shared" si="11"/>
        <v>13.232184</v>
      </c>
      <c r="K33" s="96">
        <f t="shared" si="11"/>
        <v>0.12684</v>
      </c>
      <c r="L33" s="86">
        <f>L32/5</f>
        <v>0.858958</v>
      </c>
      <c r="M33" s="75">
        <f>M32/5</f>
        <v>0.12804</v>
      </c>
      <c r="N33" s="97">
        <f>N32/5</f>
        <v>0.12564000000000003</v>
      </c>
      <c r="O33" s="97">
        <f aca="true" t="shared" si="12" ref="O33:P33">O32/5</f>
        <v>0.16719599999999998</v>
      </c>
      <c r="P33" s="97">
        <f t="shared" si="12"/>
        <v>0.16539600000000002</v>
      </c>
    </row>
    <row r="34" spans="1:16" ht="16.5" thickBot="1" thickTop="1">
      <c r="A34" s="99">
        <v>42674</v>
      </c>
      <c r="B34" s="100">
        <v>0.1668</v>
      </c>
      <c r="C34" s="100">
        <v>0.22606</v>
      </c>
      <c r="D34" s="101">
        <v>0.11545</v>
      </c>
      <c r="E34" s="102">
        <v>145.1143</v>
      </c>
      <c r="F34" s="101">
        <v>0.17707</v>
      </c>
      <c r="G34" s="102">
        <v>0.09229</v>
      </c>
      <c r="H34" s="101">
        <v>0.17626</v>
      </c>
      <c r="I34" s="102">
        <v>0.10406</v>
      </c>
      <c r="J34" s="102">
        <v>13.27243</v>
      </c>
      <c r="K34" s="101">
        <v>0.1266</v>
      </c>
      <c r="L34" s="102">
        <v>0.85834</v>
      </c>
      <c r="M34" s="103">
        <v>0.1278</v>
      </c>
      <c r="N34" s="104">
        <v>0.1254</v>
      </c>
      <c r="O34" s="103">
        <v>0.1677</v>
      </c>
      <c r="P34" s="104">
        <v>0.1659</v>
      </c>
    </row>
    <row r="35" spans="1:16" ht="15.75" thickTop="1">
      <c r="A35" s="28" t="s">
        <v>18</v>
      </c>
      <c r="B35" s="29">
        <f aca="true" t="shared" si="13" ref="B35:K35">SUM(B34:B34)</f>
        <v>0.1668</v>
      </c>
      <c r="C35" s="29">
        <f t="shared" si="13"/>
        <v>0.22606</v>
      </c>
      <c r="D35" s="30">
        <f t="shared" si="13"/>
        <v>0.11545</v>
      </c>
      <c r="E35" s="31">
        <f t="shared" si="13"/>
        <v>145.1143</v>
      </c>
      <c r="F35" s="30">
        <f t="shared" si="13"/>
        <v>0.17707</v>
      </c>
      <c r="G35" s="31">
        <f t="shared" si="13"/>
        <v>0.09229</v>
      </c>
      <c r="H35" s="30">
        <f t="shared" si="13"/>
        <v>0.17626</v>
      </c>
      <c r="I35" s="31">
        <f t="shared" si="13"/>
        <v>0.10406</v>
      </c>
      <c r="J35" s="31">
        <f t="shared" si="13"/>
        <v>13.27243</v>
      </c>
      <c r="K35" s="30">
        <f t="shared" si="13"/>
        <v>0.1266</v>
      </c>
      <c r="L35" s="29">
        <f>SUM(L30:L34)</f>
        <v>7.729008</v>
      </c>
      <c r="M35" s="32">
        <f>SUM(M34:M34)</f>
        <v>0.1278</v>
      </c>
      <c r="N35" s="33">
        <f>SUM(N34:N34)</f>
        <v>0.1254</v>
      </c>
      <c r="O35" s="33">
        <f>SUM(O34:O34)</f>
        <v>0.1677</v>
      </c>
      <c r="P35" s="33">
        <f>SUM(P34:P34)</f>
        <v>0.1659</v>
      </c>
    </row>
    <row r="36" spans="1:16" ht="15.75" thickBot="1">
      <c r="A36" s="34" t="s">
        <v>19</v>
      </c>
      <c r="B36" s="74">
        <f>B35/5</f>
        <v>0.03336</v>
      </c>
      <c r="C36" s="74">
        <f>C35/5</f>
        <v>0.045212</v>
      </c>
      <c r="D36" s="86">
        <f aca="true" t="shared" si="14" ref="D36:K36">D35/5</f>
        <v>0.02309</v>
      </c>
      <c r="E36" s="86">
        <f t="shared" si="14"/>
        <v>29.022859999999998</v>
      </c>
      <c r="F36" s="86">
        <f t="shared" si="14"/>
        <v>0.035414</v>
      </c>
      <c r="G36" s="86">
        <f t="shared" si="14"/>
        <v>0.018458</v>
      </c>
      <c r="H36" s="86">
        <f t="shared" si="14"/>
        <v>0.035252</v>
      </c>
      <c r="I36" s="86">
        <f t="shared" si="14"/>
        <v>0.020812</v>
      </c>
      <c r="J36" s="86">
        <f t="shared" si="14"/>
        <v>2.654486</v>
      </c>
      <c r="K36" s="96">
        <f t="shared" si="14"/>
        <v>0.02532</v>
      </c>
      <c r="L36" s="86">
        <f>L35/1</f>
        <v>7.729008</v>
      </c>
      <c r="M36" s="75">
        <f>M35/5</f>
        <v>0.02556</v>
      </c>
      <c r="N36" s="75">
        <f aca="true" t="shared" si="15" ref="N36:O36">N35/5</f>
        <v>0.02508</v>
      </c>
      <c r="O36" s="75">
        <f t="shared" si="15"/>
        <v>0.03354</v>
      </c>
      <c r="P36" s="75">
        <f>P35/5</f>
        <v>0.03318</v>
      </c>
    </row>
    <row r="37" spans="1:16" ht="15.75" thickTop="1">
      <c r="A37" s="51"/>
      <c r="B37" s="40"/>
      <c r="C37" s="40"/>
      <c r="D37" s="41"/>
      <c r="E37" s="42"/>
      <c r="F37" s="41"/>
      <c r="G37" s="42"/>
      <c r="H37" s="41"/>
      <c r="I37" s="42"/>
      <c r="J37" s="42"/>
      <c r="K37" s="41"/>
      <c r="L37" s="42"/>
      <c r="M37" s="43"/>
      <c r="N37" s="44"/>
      <c r="O37" s="43"/>
      <c r="P37" s="44"/>
    </row>
    <row r="38" spans="1:16" ht="15">
      <c r="A38" s="51"/>
      <c r="B38" s="40"/>
      <c r="C38" s="52"/>
      <c r="D38" s="53"/>
      <c r="E38" s="54" t="s">
        <v>20</v>
      </c>
      <c r="F38" s="41"/>
      <c r="G38" s="42"/>
      <c r="H38" s="41"/>
      <c r="I38" s="42"/>
      <c r="J38" s="42"/>
      <c r="K38" s="41"/>
      <c r="L38" s="42"/>
      <c r="M38" s="43"/>
      <c r="N38" s="44"/>
      <c r="O38" s="43"/>
      <c r="P38" s="44"/>
    </row>
    <row r="39" spans="1:16" ht="15.75" thickBot="1">
      <c r="A39" s="55"/>
      <c r="B39" s="56"/>
      <c r="C39" s="56"/>
      <c r="D39" s="57"/>
      <c r="E39" s="58"/>
      <c r="F39" s="57"/>
      <c r="G39" s="58"/>
      <c r="H39" s="57"/>
      <c r="I39" s="58"/>
      <c r="J39" s="58"/>
      <c r="K39" s="57"/>
      <c r="L39" s="58"/>
      <c r="M39" s="59"/>
      <c r="N39" s="60"/>
      <c r="O39" s="59"/>
      <c r="P39" s="60"/>
    </row>
    <row r="40" spans="1:16" ht="15">
      <c r="A40" s="61" t="s">
        <v>21</v>
      </c>
      <c r="B40" s="62">
        <f>SUM(B6:B10,B13:B17,B20:B24,B27:B31,B34)</f>
        <v>3.5015199999999997</v>
      </c>
      <c r="C40" s="62">
        <f>SUM(C6:C10,C13:C17,,C20:C24,C27:C31,C34)</f>
        <v>4.726880000000001</v>
      </c>
      <c r="D40" s="62">
        <f aca="true" t="shared" si="16" ref="D40:P40">SUM(D6:D10,D13:D17,,D20:D24,D27:D31,D34)</f>
        <v>2.4105499999999997</v>
      </c>
      <c r="E40" s="62">
        <f t="shared" si="16"/>
        <v>3001.06474</v>
      </c>
      <c r="F40" s="62">
        <f t="shared" si="16"/>
        <v>3.7253900000000004</v>
      </c>
      <c r="G40" s="62">
        <f t="shared" si="16"/>
        <v>1.9305199999999998</v>
      </c>
      <c r="H40" s="62">
        <f t="shared" si="16"/>
        <v>3.6870500000000006</v>
      </c>
      <c r="I40" s="62">
        <f t="shared" si="16"/>
        <v>2.1475</v>
      </c>
      <c r="J40" s="62">
        <f t="shared" si="16"/>
        <v>276.44203999999996</v>
      </c>
      <c r="K40" s="62">
        <f t="shared" si="16"/>
        <v>2.6677999999999993</v>
      </c>
      <c r="L40" s="62">
        <f t="shared" si="16"/>
        <v>17.93754</v>
      </c>
      <c r="M40" s="44">
        <f>SUM(M6:M10,M13:M17,,M20:M24,M27:M31,M34)</f>
        <v>2.6918</v>
      </c>
      <c r="N40" s="44">
        <f t="shared" si="16"/>
        <v>2.6426000000000003</v>
      </c>
      <c r="O40" s="44">
        <f t="shared" si="16"/>
        <v>3.5204200000000005</v>
      </c>
      <c r="P40" s="44">
        <f t="shared" si="16"/>
        <v>3.4826200000000003</v>
      </c>
    </row>
    <row r="41" spans="1:16" ht="15">
      <c r="A41" s="61" t="s">
        <v>22</v>
      </c>
      <c r="B41" s="62">
        <f>B40/21</f>
        <v>0.16673904761904762</v>
      </c>
      <c r="C41" s="62">
        <f>C40/21</f>
        <v>0.22508952380952388</v>
      </c>
      <c r="D41" s="62">
        <f aca="true" t="shared" si="17" ref="D41:P41">D40/21</f>
        <v>0.11478809523809523</v>
      </c>
      <c r="E41" s="62">
        <f t="shared" si="17"/>
        <v>142.90784476190476</v>
      </c>
      <c r="F41" s="62">
        <f t="shared" si="17"/>
        <v>0.17739952380952384</v>
      </c>
      <c r="G41" s="62">
        <f t="shared" si="17"/>
        <v>0.0919295238095238</v>
      </c>
      <c r="H41" s="62">
        <f t="shared" si="17"/>
        <v>0.17557380952380955</v>
      </c>
      <c r="I41" s="62">
        <f t="shared" si="17"/>
        <v>0.10226190476190476</v>
      </c>
      <c r="J41" s="62">
        <f t="shared" si="17"/>
        <v>13.163906666666666</v>
      </c>
      <c r="K41" s="62">
        <f t="shared" si="17"/>
        <v>0.1270380952380952</v>
      </c>
      <c r="L41" s="62">
        <f t="shared" si="17"/>
        <v>0.8541685714285714</v>
      </c>
      <c r="M41" s="44">
        <f t="shared" si="17"/>
        <v>0.1281809523809524</v>
      </c>
      <c r="N41" s="44">
        <f t="shared" si="17"/>
        <v>0.12583809523809525</v>
      </c>
      <c r="O41" s="44">
        <f t="shared" si="17"/>
        <v>0.16763904761904763</v>
      </c>
      <c r="P41" s="44">
        <f t="shared" si="17"/>
        <v>0.16583904761904764</v>
      </c>
    </row>
    <row r="42" spans="1:16" ht="15">
      <c r="A42" s="61" t="s">
        <v>23</v>
      </c>
      <c r="B42" s="62">
        <f>1/B41</f>
        <v>5.9973954168475405</v>
      </c>
      <c r="C42" s="62">
        <f>1/C41</f>
        <v>4.442676776224485</v>
      </c>
      <c r="D42" s="62">
        <f aca="true" t="shared" si="18" ref="D42:P42">1/D41</f>
        <v>8.711704797660285</v>
      </c>
      <c r="E42" s="62">
        <f t="shared" si="18"/>
        <v>0.006997516488098154</v>
      </c>
      <c r="F42" s="62">
        <f t="shared" si="18"/>
        <v>5.636993710725587</v>
      </c>
      <c r="G42" s="62">
        <f t="shared" si="18"/>
        <v>10.87789818287301</v>
      </c>
      <c r="H42" s="62">
        <f t="shared" si="18"/>
        <v>5.695610311766859</v>
      </c>
      <c r="I42" s="62">
        <f t="shared" si="18"/>
        <v>9.778812572759023</v>
      </c>
      <c r="J42" s="62">
        <f t="shared" si="18"/>
        <v>0.0759652909521287</v>
      </c>
      <c r="K42" s="62">
        <f t="shared" si="18"/>
        <v>7.871654546817605</v>
      </c>
      <c r="L42" s="62">
        <f t="shared" si="18"/>
        <v>1.1707290966319797</v>
      </c>
      <c r="M42" s="44">
        <f t="shared" si="18"/>
        <v>7.8014711345568015</v>
      </c>
      <c r="N42" s="44">
        <f t="shared" si="18"/>
        <v>7.946719140240671</v>
      </c>
      <c r="O42" s="44">
        <f t="shared" si="18"/>
        <v>5.965197334408962</v>
      </c>
      <c r="P42" s="44">
        <f t="shared" si="18"/>
        <v>6.0299429739678745</v>
      </c>
    </row>
    <row r="43" spans="1:16" ht="15.75" thickBot="1">
      <c r="A43" s="55"/>
      <c r="B43" s="65"/>
      <c r="C43" s="65"/>
      <c r="D43" s="66"/>
      <c r="E43" s="67"/>
      <c r="F43" s="66"/>
      <c r="G43" s="67"/>
      <c r="H43" s="66"/>
      <c r="I43" s="67"/>
      <c r="J43" s="67"/>
      <c r="K43" s="66"/>
      <c r="L43" s="67"/>
      <c r="M43" s="68"/>
      <c r="N43" s="69"/>
      <c r="O43" s="68"/>
      <c r="P43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 topLeftCell="C1">
      <pane ySplit="5" topLeftCell="A21" activePane="bottomLeft" state="frozen"/>
      <selection pane="bottomLeft" activeCell="L42" sqref="L42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35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42675</v>
      </c>
      <c r="B6" s="70">
        <v>0.16645</v>
      </c>
      <c r="C6" s="70">
        <v>0.22586</v>
      </c>
      <c r="D6" s="71">
        <v>0.11543</v>
      </c>
      <c r="E6" s="72">
        <v>145.04901</v>
      </c>
      <c r="F6" s="71">
        <v>0.17711</v>
      </c>
      <c r="G6" s="72">
        <v>0.09222</v>
      </c>
      <c r="H6" s="71">
        <v>0.17627</v>
      </c>
      <c r="I6" s="72">
        <v>0.10356</v>
      </c>
      <c r="J6" s="72">
        <v>13.29004</v>
      </c>
      <c r="K6" s="71">
        <v>0.1267</v>
      </c>
      <c r="L6" s="72">
        <v>0.85847</v>
      </c>
      <c r="M6" s="43">
        <v>0.1279</v>
      </c>
      <c r="N6" s="44">
        <v>0.1255</v>
      </c>
      <c r="O6" s="43">
        <v>0.16735</v>
      </c>
      <c r="P6" s="44">
        <v>0.16555</v>
      </c>
    </row>
    <row r="7" spans="1:16" ht="15">
      <c r="A7" s="26">
        <v>42676</v>
      </c>
      <c r="B7" s="70">
        <v>0.16578</v>
      </c>
      <c r="C7" s="70">
        <v>0.22511</v>
      </c>
      <c r="D7" s="71">
        <v>0.11485</v>
      </c>
      <c r="E7" s="72">
        <v>144.77534</v>
      </c>
      <c r="F7" s="71">
        <v>0.17639</v>
      </c>
      <c r="G7" s="72">
        <v>0.09196</v>
      </c>
      <c r="H7" s="71">
        <v>0.17604</v>
      </c>
      <c r="I7" s="72">
        <v>0.10355</v>
      </c>
      <c r="J7" s="72">
        <v>13.22305</v>
      </c>
      <c r="K7" s="71">
        <v>0.1267</v>
      </c>
      <c r="L7" s="72">
        <v>0.85792</v>
      </c>
      <c r="M7" s="43">
        <v>0.1279</v>
      </c>
      <c r="N7" s="44">
        <v>0.1255</v>
      </c>
      <c r="O7" s="43">
        <v>0.16668</v>
      </c>
      <c r="P7" s="44">
        <v>0.16488</v>
      </c>
    </row>
    <row r="8" spans="1:16" ht="15">
      <c r="A8" s="26">
        <v>42677</v>
      </c>
      <c r="B8" s="70">
        <v>0.16563</v>
      </c>
      <c r="C8" s="70">
        <v>0.22345</v>
      </c>
      <c r="D8" s="71">
        <v>0.11431</v>
      </c>
      <c r="E8" s="72">
        <v>145.64963</v>
      </c>
      <c r="F8" s="71">
        <v>0.17413</v>
      </c>
      <c r="G8" s="72">
        <v>0.09174</v>
      </c>
      <c r="H8" s="71">
        <v>0.17563</v>
      </c>
      <c r="I8" s="72">
        <v>0.10311</v>
      </c>
      <c r="J8" s="72">
        <v>13.10893</v>
      </c>
      <c r="K8" s="71">
        <v>0.1269</v>
      </c>
      <c r="L8" s="72">
        <v>0.85769</v>
      </c>
      <c r="M8" s="43">
        <v>0.1281</v>
      </c>
      <c r="N8" s="44">
        <v>0.1257</v>
      </c>
      <c r="O8" s="43">
        <v>0.16653</v>
      </c>
      <c r="P8" s="44">
        <v>0.16473</v>
      </c>
    </row>
    <row r="9" spans="1:16" ht="15.75" thickBot="1">
      <c r="A9" s="27">
        <v>42678</v>
      </c>
      <c r="B9" s="20">
        <v>0.165464</v>
      </c>
      <c r="C9" s="20">
        <v>0.22389</v>
      </c>
      <c r="D9" s="21">
        <v>0.11449</v>
      </c>
      <c r="E9" s="22">
        <v>145.00749</v>
      </c>
      <c r="F9" s="21">
        <v>0.17376</v>
      </c>
      <c r="G9" s="22">
        <v>0.0918</v>
      </c>
      <c r="H9" s="21">
        <v>0.17584</v>
      </c>
      <c r="I9" s="22">
        <v>0.10233</v>
      </c>
      <c r="J9" s="22">
        <v>13.0856</v>
      </c>
      <c r="K9" s="21">
        <v>0.127</v>
      </c>
      <c r="L9" s="22">
        <v>0.85868</v>
      </c>
      <c r="M9" s="23">
        <v>0.1282</v>
      </c>
      <c r="N9" s="24">
        <v>0.1258</v>
      </c>
      <c r="O9" s="23">
        <v>0.16654</v>
      </c>
      <c r="P9" s="24">
        <v>0.16474</v>
      </c>
    </row>
    <row r="10" spans="1:16" ht="15.75" thickTop="1">
      <c r="A10" s="28" t="s">
        <v>18</v>
      </c>
      <c r="B10" s="29">
        <f aca="true" t="shared" si="0" ref="B10:P10">SUM(B6:B9)</f>
        <v>0.663324</v>
      </c>
      <c r="C10" s="29">
        <f t="shared" si="0"/>
        <v>0.89831</v>
      </c>
      <c r="D10" s="29">
        <f t="shared" si="0"/>
        <v>0.45907999999999993</v>
      </c>
      <c r="E10" s="29">
        <f t="shared" si="0"/>
        <v>580.48147</v>
      </c>
      <c r="F10" s="29">
        <f t="shared" si="0"/>
        <v>0.7013900000000001</v>
      </c>
      <c r="G10" s="29">
        <f t="shared" si="0"/>
        <v>0.36772</v>
      </c>
      <c r="H10" s="29">
        <f t="shared" si="0"/>
        <v>0.7037800000000001</v>
      </c>
      <c r="I10" s="29">
        <f t="shared" si="0"/>
        <v>0.41255</v>
      </c>
      <c r="J10" s="29">
        <f t="shared" si="0"/>
        <v>52.70762</v>
      </c>
      <c r="K10" s="29">
        <f t="shared" si="0"/>
        <v>0.5073000000000001</v>
      </c>
      <c r="L10" s="29">
        <f t="shared" si="0"/>
        <v>3.43276</v>
      </c>
      <c r="M10" s="32">
        <f t="shared" si="0"/>
        <v>0.5121</v>
      </c>
      <c r="N10" s="32">
        <f t="shared" si="0"/>
        <v>0.5025000000000001</v>
      </c>
      <c r="O10" s="32">
        <f t="shared" si="0"/>
        <v>0.6671</v>
      </c>
      <c r="P10" s="32">
        <f t="shared" si="0"/>
        <v>0.6598999999999999</v>
      </c>
    </row>
    <row r="11" spans="1:16" ht="15.75" thickBot="1">
      <c r="A11" s="34" t="s">
        <v>19</v>
      </c>
      <c r="B11" s="74">
        <f>B10/4</f>
        <v>0.165831</v>
      </c>
      <c r="C11" s="74">
        <f>C10/4</f>
        <v>0.2245775</v>
      </c>
      <c r="D11" s="74">
        <f aca="true" t="shared" si="1" ref="D11:P11">D10/4</f>
        <v>0.11476999999999998</v>
      </c>
      <c r="E11" s="74">
        <f t="shared" si="1"/>
        <v>145.1203675</v>
      </c>
      <c r="F11" s="74">
        <f t="shared" si="1"/>
        <v>0.17534750000000002</v>
      </c>
      <c r="G11" s="74">
        <f t="shared" si="1"/>
        <v>0.09193</v>
      </c>
      <c r="H11" s="74">
        <f t="shared" si="1"/>
        <v>0.17594500000000002</v>
      </c>
      <c r="I11" s="74">
        <f t="shared" si="1"/>
        <v>0.1031375</v>
      </c>
      <c r="J11" s="74">
        <f t="shared" si="1"/>
        <v>13.176905</v>
      </c>
      <c r="K11" s="74">
        <f t="shared" si="1"/>
        <v>0.12682500000000002</v>
      </c>
      <c r="L11" s="74">
        <f t="shared" si="1"/>
        <v>0.85819</v>
      </c>
      <c r="M11" s="97">
        <f t="shared" si="1"/>
        <v>0.128025</v>
      </c>
      <c r="N11" s="97">
        <f t="shared" si="1"/>
        <v>0.12562500000000001</v>
      </c>
      <c r="O11" s="97">
        <f t="shared" si="1"/>
        <v>0.166775</v>
      </c>
      <c r="P11" s="97">
        <f t="shared" si="1"/>
        <v>0.16497499999999998</v>
      </c>
    </row>
    <row r="12" spans="1:16" ht="15.75" thickTop="1">
      <c r="A12" s="39">
        <v>42681</v>
      </c>
      <c r="B12" s="40">
        <v>0.16533</v>
      </c>
      <c r="C12" s="40">
        <v>0.22347</v>
      </c>
      <c r="D12" s="41">
        <v>0.11429</v>
      </c>
      <c r="E12" s="42">
        <v>145.23942</v>
      </c>
      <c r="F12" s="41">
        <v>0.17317</v>
      </c>
      <c r="G12" s="42">
        <v>0.09168</v>
      </c>
      <c r="H12" s="41">
        <v>0.17582</v>
      </c>
      <c r="I12" s="42">
        <v>0.1011</v>
      </c>
      <c r="J12" s="42">
        <v>13.15783</v>
      </c>
      <c r="K12" s="41">
        <v>0.127</v>
      </c>
      <c r="L12" s="42">
        <v>0.85816</v>
      </c>
      <c r="M12" s="43">
        <v>0.1282</v>
      </c>
      <c r="N12" s="44">
        <v>0.1258</v>
      </c>
      <c r="O12" s="43">
        <v>0.16623</v>
      </c>
      <c r="P12" s="44">
        <v>0.16443</v>
      </c>
    </row>
    <row r="13" spans="1:16" ht="15">
      <c r="A13" s="39">
        <v>42682</v>
      </c>
      <c r="B13" s="40">
        <v>0.16503</v>
      </c>
      <c r="C13" s="40">
        <v>0.224</v>
      </c>
      <c r="D13" s="41">
        <v>0.1146</v>
      </c>
      <c r="E13" s="42">
        <v>144.87713</v>
      </c>
      <c r="F13" s="41">
        <v>0.1732</v>
      </c>
      <c r="G13" s="42">
        <v>0.09188</v>
      </c>
      <c r="H13" s="41">
        <v>0.17616</v>
      </c>
      <c r="I13" s="42">
        <v>0.10202</v>
      </c>
      <c r="J13" s="42">
        <v>13.20395</v>
      </c>
      <c r="K13" s="41">
        <v>0.1269</v>
      </c>
      <c r="L13" s="42">
        <v>0.85974</v>
      </c>
      <c r="M13" s="43">
        <v>0.1281</v>
      </c>
      <c r="N13" s="44">
        <v>0.1257</v>
      </c>
      <c r="O13" s="43">
        <v>0.16593</v>
      </c>
      <c r="P13" s="44">
        <v>0.16413</v>
      </c>
    </row>
    <row r="14" spans="1:16" ht="15">
      <c r="A14" s="39">
        <v>42683</v>
      </c>
      <c r="B14" s="40">
        <v>0.16452</v>
      </c>
      <c r="C14" s="40">
        <v>0.22513</v>
      </c>
      <c r="D14" s="41">
        <v>0.11513</v>
      </c>
      <c r="E14" s="42">
        <v>144.53955</v>
      </c>
      <c r="F14" s="41">
        <v>0.17268</v>
      </c>
      <c r="G14" s="42">
        <v>0.09221</v>
      </c>
      <c r="H14" s="41">
        <v>0.17658</v>
      </c>
      <c r="I14" s="42">
        <v>0.10248</v>
      </c>
      <c r="J14" s="42">
        <v>13.31388</v>
      </c>
      <c r="K14" s="41">
        <v>0.1271</v>
      </c>
      <c r="L14" s="42">
        <v>0.86222</v>
      </c>
      <c r="M14" s="43">
        <v>0.1283</v>
      </c>
      <c r="N14" s="44">
        <v>0.1259</v>
      </c>
      <c r="O14" s="43">
        <v>0.16542</v>
      </c>
      <c r="P14" s="44">
        <v>0.16362</v>
      </c>
    </row>
    <row r="15" spans="1:16" ht="15">
      <c r="A15" s="39">
        <v>42684</v>
      </c>
      <c r="B15" s="40">
        <v>0.16573</v>
      </c>
      <c r="C15" s="40">
        <v>0.22456</v>
      </c>
      <c r="D15" s="41">
        <v>0.11417</v>
      </c>
      <c r="E15" s="42">
        <v>145.6647</v>
      </c>
      <c r="F15" s="41">
        <v>0.17343</v>
      </c>
      <c r="G15" s="42">
        <v>0.09188</v>
      </c>
      <c r="H15" s="41">
        <v>0.17706</v>
      </c>
      <c r="I15" s="42">
        <v>0.1021</v>
      </c>
      <c r="J15" s="42">
        <v>13.19203</v>
      </c>
      <c r="K15" s="41">
        <v>0.1271</v>
      </c>
      <c r="L15" s="42">
        <v>0.86109</v>
      </c>
      <c r="M15" s="43">
        <v>0.1283</v>
      </c>
      <c r="N15" s="44">
        <v>0.1259</v>
      </c>
      <c r="O15" s="43">
        <v>0.16663</v>
      </c>
      <c r="P15" s="44">
        <v>0.16483</v>
      </c>
    </row>
    <row r="16" spans="1:16" ht="15.75" thickBot="1">
      <c r="A16" s="45">
        <v>42685</v>
      </c>
      <c r="B16" s="46">
        <v>0.16624</v>
      </c>
      <c r="C16" s="46">
        <v>0.22782</v>
      </c>
      <c r="D16" s="47">
        <v>0.1164</v>
      </c>
      <c r="E16" s="48">
        <v>146.61661</v>
      </c>
      <c r="F16" s="47">
        <v>0.17523</v>
      </c>
      <c r="G16" s="48">
        <v>0.09255</v>
      </c>
      <c r="H16" s="47">
        <v>0.17838</v>
      </c>
      <c r="I16" s="48">
        <v>0.10166</v>
      </c>
      <c r="J16" s="48">
        <v>13.46282</v>
      </c>
      <c r="K16" s="47">
        <v>0.1269</v>
      </c>
      <c r="L16" s="48">
        <v>0.86264</v>
      </c>
      <c r="M16" s="23">
        <v>0.1281</v>
      </c>
      <c r="N16" s="24">
        <v>0.1257</v>
      </c>
      <c r="O16" s="23">
        <v>0.16714</v>
      </c>
      <c r="P16" s="24">
        <v>0.16534</v>
      </c>
    </row>
    <row r="17" spans="1:16" ht="15.75" thickTop="1">
      <c r="A17" s="28" t="s">
        <v>18</v>
      </c>
      <c r="B17" s="29">
        <f>SUM(B12:B16)</f>
        <v>0.8268499999999999</v>
      </c>
      <c r="C17" s="29">
        <f>SUM(C12:C16)</f>
        <v>1.12498</v>
      </c>
      <c r="D17" s="31">
        <f aca="true" t="shared" si="2" ref="D17:L17">SUM(D12:D16)</f>
        <v>0.5745899999999999</v>
      </c>
      <c r="E17" s="31">
        <f t="shared" si="2"/>
        <v>726.93741</v>
      </c>
      <c r="F17" s="31">
        <f t="shared" si="2"/>
        <v>0.86771</v>
      </c>
      <c r="G17" s="31">
        <f t="shared" si="2"/>
        <v>0.46020000000000005</v>
      </c>
      <c r="H17" s="31">
        <f t="shared" si="2"/>
        <v>0.884</v>
      </c>
      <c r="I17" s="31">
        <f t="shared" si="2"/>
        <v>0.5093599999999999</v>
      </c>
      <c r="J17" s="31">
        <f t="shared" si="2"/>
        <v>66.33051</v>
      </c>
      <c r="K17" s="49">
        <f t="shared" si="2"/>
        <v>0.635</v>
      </c>
      <c r="L17" s="49">
        <f t="shared" si="2"/>
        <v>4.30385</v>
      </c>
      <c r="M17" s="32">
        <f>SUM(M12:M16)</f>
        <v>0.6409999999999999</v>
      </c>
      <c r="N17" s="32">
        <f aca="true" t="shared" si="3" ref="N17:P17">SUM(N12:N16)</f>
        <v>0.6290000000000001</v>
      </c>
      <c r="O17" s="32">
        <f t="shared" si="3"/>
        <v>0.83135</v>
      </c>
      <c r="P17" s="32">
        <f t="shared" si="3"/>
        <v>0.8223499999999999</v>
      </c>
    </row>
    <row r="18" spans="1:16" ht="15.75" thickBot="1">
      <c r="A18" s="34" t="s">
        <v>19</v>
      </c>
      <c r="B18" s="35">
        <f>B17/5</f>
        <v>0.16536999999999996</v>
      </c>
      <c r="C18" s="35">
        <f>C17/5</f>
        <v>0.22499600000000003</v>
      </c>
      <c r="D18" s="36">
        <f aca="true" t="shared" si="4" ref="D18:L18">D17/5</f>
        <v>0.11491799999999999</v>
      </c>
      <c r="E18" s="36">
        <f t="shared" si="4"/>
        <v>145.387482</v>
      </c>
      <c r="F18" s="36">
        <f t="shared" si="4"/>
        <v>0.173542</v>
      </c>
      <c r="G18" s="36">
        <f t="shared" si="4"/>
        <v>0.09204000000000001</v>
      </c>
      <c r="H18" s="36">
        <f t="shared" si="4"/>
        <v>0.1768</v>
      </c>
      <c r="I18" s="36">
        <f t="shared" si="4"/>
        <v>0.10187199999999999</v>
      </c>
      <c r="J18" s="36">
        <f t="shared" si="4"/>
        <v>13.266102</v>
      </c>
      <c r="K18" s="37">
        <f t="shared" si="4"/>
        <v>0.127</v>
      </c>
      <c r="L18" s="37">
        <f t="shared" si="4"/>
        <v>0.8607699999999999</v>
      </c>
      <c r="M18" s="38">
        <f>M17/5</f>
        <v>0.12819999999999998</v>
      </c>
      <c r="N18" s="50">
        <f>N17/5</f>
        <v>0.12580000000000002</v>
      </c>
      <c r="O18" s="50">
        <f aca="true" t="shared" si="5" ref="O18:P18">O17/5</f>
        <v>0.16627</v>
      </c>
      <c r="P18" s="50">
        <f t="shared" si="5"/>
        <v>0.16446999999999998</v>
      </c>
    </row>
    <row r="19" spans="1:16" ht="15.75" thickTop="1">
      <c r="A19" s="39">
        <v>42688</v>
      </c>
      <c r="B19" s="40">
        <v>0.17003</v>
      </c>
      <c r="C19" s="40">
        <v>0.22717</v>
      </c>
      <c r="D19" s="41">
        <v>0.11617</v>
      </c>
      <c r="E19" s="42">
        <v>146.91364</v>
      </c>
      <c r="F19" s="41">
        <v>0.17754</v>
      </c>
      <c r="G19" s="42">
        <v>0.09179</v>
      </c>
      <c r="H19" s="41">
        <v>0.17798</v>
      </c>
      <c r="I19" s="42">
        <v>0.10041</v>
      </c>
      <c r="J19" s="42">
        <v>13.44042</v>
      </c>
      <c r="K19" s="41">
        <v>0.126</v>
      </c>
      <c r="L19" s="42">
        <v>0.85794</v>
      </c>
      <c r="M19" s="43">
        <v>0.1272</v>
      </c>
      <c r="N19" s="44">
        <v>0.1248</v>
      </c>
      <c r="O19" s="43">
        <v>0.17093</v>
      </c>
      <c r="P19" s="44">
        <v>0.16913</v>
      </c>
    </row>
    <row r="20" spans="1:16" ht="15">
      <c r="A20" s="39">
        <v>42689</v>
      </c>
      <c r="B20" s="40">
        <v>0.16713</v>
      </c>
      <c r="C20" s="40">
        <v>0.22921</v>
      </c>
      <c r="D20" s="41">
        <v>0.11703</v>
      </c>
      <c r="E20" s="42">
        <v>147.44126</v>
      </c>
      <c r="F20" s="41">
        <v>0.17732</v>
      </c>
      <c r="G20" s="42">
        <v>0.09223</v>
      </c>
      <c r="H20" s="41">
        <v>0.17838</v>
      </c>
      <c r="I20" s="42">
        <v>0.10071</v>
      </c>
      <c r="J20" s="42">
        <v>13.57823</v>
      </c>
      <c r="K20" s="41">
        <v>0.126</v>
      </c>
      <c r="L20" s="42">
        <v>0.86201</v>
      </c>
      <c r="M20" s="43">
        <v>0.1272</v>
      </c>
      <c r="N20" s="44">
        <v>0.1248</v>
      </c>
      <c r="O20" s="43">
        <v>0.16803</v>
      </c>
      <c r="P20" s="44">
        <v>0.16623</v>
      </c>
    </row>
    <row r="21" spans="1:16" ht="15">
      <c r="A21" s="39">
        <v>42690</v>
      </c>
      <c r="B21" s="40">
        <v>0.1667</v>
      </c>
      <c r="C21" s="40">
        <v>0.22876</v>
      </c>
      <c r="D21" s="41">
        <v>0.11696</v>
      </c>
      <c r="E21" s="42">
        <v>146.97261</v>
      </c>
      <c r="F21" s="41">
        <v>0.17699</v>
      </c>
      <c r="G21" s="42">
        <v>0.09226</v>
      </c>
      <c r="H21" s="41">
        <v>0.17782</v>
      </c>
      <c r="I21" s="42">
        <v>0.10115</v>
      </c>
      <c r="J21" s="42">
        <v>13.66959</v>
      </c>
      <c r="K21" s="41">
        <v>0.1258</v>
      </c>
      <c r="L21" s="42">
        <v>0.86243</v>
      </c>
      <c r="M21" s="43">
        <v>0.127</v>
      </c>
      <c r="N21" s="44">
        <v>0.1246</v>
      </c>
      <c r="O21" s="43">
        <v>0.1676</v>
      </c>
      <c r="P21" s="44">
        <v>0.1658</v>
      </c>
    </row>
    <row r="22" spans="1:16" ht="15">
      <c r="A22" s="39">
        <v>42691</v>
      </c>
      <c r="B22" s="40">
        <v>0.16765</v>
      </c>
      <c r="C22" s="40">
        <v>0.22989</v>
      </c>
      <c r="D22" s="41">
        <v>0.11754</v>
      </c>
      <c r="E22" s="42">
        <v>147.03425</v>
      </c>
      <c r="F22" s="41">
        <v>0.17781</v>
      </c>
      <c r="G22" s="42">
        <v>0.09255</v>
      </c>
      <c r="H22" s="41">
        <v>0.17818</v>
      </c>
      <c r="I22" s="42">
        <v>0.10106</v>
      </c>
      <c r="J22" s="42">
        <v>13.75702</v>
      </c>
      <c r="K22" s="41">
        <v>0.1258</v>
      </c>
      <c r="L22" s="42">
        <v>0.86444</v>
      </c>
      <c r="M22" s="43">
        <v>0.127</v>
      </c>
      <c r="N22" s="44">
        <v>0.1246</v>
      </c>
      <c r="O22" s="43">
        <v>0.16855</v>
      </c>
      <c r="P22" s="44">
        <v>0.16675</v>
      </c>
    </row>
    <row r="23" spans="1:16" ht="15.75" thickBot="1">
      <c r="A23" s="45">
        <v>42692</v>
      </c>
      <c r="B23" s="46">
        <v>0.16862</v>
      </c>
      <c r="C23" s="46">
        <v>0.23018</v>
      </c>
      <c r="D23" s="47">
        <v>0.11769</v>
      </c>
      <c r="E23" s="48">
        <v>147.52105</v>
      </c>
      <c r="F23" s="47">
        <v>0.17801</v>
      </c>
      <c r="G23" s="48">
        <v>0.09229</v>
      </c>
      <c r="H23" s="47">
        <v>0.17808</v>
      </c>
      <c r="I23" s="48">
        <v>0.10095</v>
      </c>
      <c r="J23" s="48">
        <v>13.73932</v>
      </c>
      <c r="K23" s="47">
        <v>0.1257</v>
      </c>
      <c r="L23" s="48">
        <v>0.86405</v>
      </c>
      <c r="M23" s="23">
        <v>0.1269</v>
      </c>
      <c r="N23" s="24">
        <v>0.1245</v>
      </c>
      <c r="O23" s="23">
        <v>0.16952</v>
      </c>
      <c r="P23" s="24">
        <v>0.16772</v>
      </c>
    </row>
    <row r="24" spans="1:16" ht="15.75" thickTop="1">
      <c r="A24" s="28" t="s">
        <v>18</v>
      </c>
      <c r="B24" s="29">
        <f>SUM(B19:B23)</f>
        <v>0.8401299999999999</v>
      </c>
      <c r="C24" s="29">
        <f>SUM(C19:C23)</f>
        <v>1.14521</v>
      </c>
      <c r="D24" s="31">
        <f aca="true" t="shared" si="6" ref="D24:P24">SUM(D19:D23)</f>
        <v>0.58539</v>
      </c>
      <c r="E24" s="31">
        <f t="shared" si="6"/>
        <v>735.8828100000001</v>
      </c>
      <c r="F24" s="31">
        <f t="shared" si="6"/>
        <v>0.8876700000000001</v>
      </c>
      <c r="G24" s="31">
        <f t="shared" si="6"/>
        <v>0.46112</v>
      </c>
      <c r="H24" s="31">
        <f t="shared" si="6"/>
        <v>0.89044</v>
      </c>
      <c r="I24" s="31">
        <f t="shared" si="6"/>
        <v>0.50428</v>
      </c>
      <c r="J24" s="31">
        <f t="shared" si="6"/>
        <v>68.18458000000001</v>
      </c>
      <c r="K24" s="49">
        <f t="shared" si="6"/>
        <v>0.6293000000000001</v>
      </c>
      <c r="L24" s="49">
        <f t="shared" si="6"/>
        <v>4.31087</v>
      </c>
      <c r="M24" s="32">
        <f t="shared" si="6"/>
        <v>0.6353</v>
      </c>
      <c r="N24" s="33">
        <f t="shared" si="6"/>
        <v>0.6233</v>
      </c>
      <c r="O24" s="33">
        <f t="shared" si="6"/>
        <v>0.84463</v>
      </c>
      <c r="P24" s="33">
        <f t="shared" si="6"/>
        <v>0.83563</v>
      </c>
    </row>
    <row r="25" spans="1:16" ht="15.75" thickBot="1">
      <c r="A25" s="34" t="s">
        <v>19</v>
      </c>
      <c r="B25" s="35">
        <f>B24/5</f>
        <v>0.16802599999999998</v>
      </c>
      <c r="C25" s="35">
        <f>C24/5</f>
        <v>0.22904200000000002</v>
      </c>
      <c r="D25" s="36">
        <f aca="true" t="shared" si="7" ref="D25:L25">D24/5</f>
        <v>0.11707799999999999</v>
      </c>
      <c r="E25" s="36">
        <f t="shared" si="7"/>
        <v>147.17656200000002</v>
      </c>
      <c r="F25" s="36">
        <f t="shared" si="7"/>
        <v>0.17753400000000003</v>
      </c>
      <c r="G25" s="36">
        <f t="shared" si="7"/>
        <v>0.092224</v>
      </c>
      <c r="H25" s="36">
        <f t="shared" si="7"/>
        <v>0.178088</v>
      </c>
      <c r="I25" s="36">
        <f t="shared" si="7"/>
        <v>0.10085599999999999</v>
      </c>
      <c r="J25" s="36">
        <f t="shared" si="7"/>
        <v>13.636916000000003</v>
      </c>
      <c r="K25" s="37">
        <f t="shared" si="7"/>
        <v>0.12586000000000003</v>
      </c>
      <c r="L25" s="37">
        <f t="shared" si="7"/>
        <v>0.8621740000000001</v>
      </c>
      <c r="M25" s="38">
        <f>M24/5</f>
        <v>0.12706</v>
      </c>
      <c r="N25" s="50">
        <f>N24/5</f>
        <v>0.12465999999999999</v>
      </c>
      <c r="O25" s="50">
        <f aca="true" t="shared" si="8" ref="O25:P25">O24/5</f>
        <v>0.168926</v>
      </c>
      <c r="P25" s="50">
        <f t="shared" si="8"/>
        <v>0.167126</v>
      </c>
    </row>
    <row r="26" spans="1:16" ht="15.75" thickTop="1">
      <c r="A26" s="39">
        <v>42695</v>
      </c>
      <c r="B26" s="40">
        <v>0.17052</v>
      </c>
      <c r="C26" s="40">
        <v>0.23093</v>
      </c>
      <c r="D26" s="41">
        <v>0.11807</v>
      </c>
      <c r="E26" s="42">
        <v>147.76984</v>
      </c>
      <c r="F26" s="41">
        <v>0.17864</v>
      </c>
      <c r="G26" s="42">
        <v>0.09227</v>
      </c>
      <c r="H26" s="41">
        <v>0.17843</v>
      </c>
      <c r="I26" s="42">
        <v>0.10146</v>
      </c>
      <c r="J26" s="42">
        <v>13.86374</v>
      </c>
      <c r="K26" s="41">
        <v>0.1251</v>
      </c>
      <c r="L26" s="42">
        <v>0.86156</v>
      </c>
      <c r="M26" s="43">
        <v>0.1263</v>
      </c>
      <c r="N26" s="44">
        <v>0.1269</v>
      </c>
      <c r="O26" s="43">
        <v>0.17142</v>
      </c>
      <c r="P26" s="44">
        <v>0.16962</v>
      </c>
    </row>
    <row r="27" spans="1:16" ht="15">
      <c r="A27" s="39">
        <f>A26+1</f>
        <v>42696</v>
      </c>
      <c r="B27" s="40">
        <v>0.17017</v>
      </c>
      <c r="C27" s="40">
        <v>0.23048</v>
      </c>
      <c r="D27" s="41">
        <v>0.11784</v>
      </c>
      <c r="E27" s="42">
        <v>147.79799</v>
      </c>
      <c r="F27" s="41">
        <v>0.17793</v>
      </c>
      <c r="G27" s="42">
        <v>0.09231</v>
      </c>
      <c r="H27" s="41">
        <v>0.17825</v>
      </c>
      <c r="I27" s="42">
        <v>0.10067</v>
      </c>
      <c r="J27" s="42">
        <v>13.87625</v>
      </c>
      <c r="K27" s="41">
        <v>0.1251</v>
      </c>
      <c r="L27" s="42">
        <v>0.86245</v>
      </c>
      <c r="M27" s="43">
        <v>0.1263</v>
      </c>
      <c r="N27" s="44">
        <v>0.1239</v>
      </c>
      <c r="O27" s="43">
        <v>0.17107</v>
      </c>
      <c r="P27" s="44">
        <v>0.16927</v>
      </c>
    </row>
    <row r="28" spans="1:16" ht="15">
      <c r="A28" s="39">
        <f aca="true" t="shared" si="9" ref="A28:A30">A27+1</f>
        <v>42697</v>
      </c>
      <c r="B28" s="40">
        <v>0.16897</v>
      </c>
      <c r="C28" s="40">
        <v>0.23001</v>
      </c>
      <c r="D28" s="41">
        <v>0.1176</v>
      </c>
      <c r="E28" s="42">
        <v>146.85887</v>
      </c>
      <c r="F28" s="41">
        <v>0.1768</v>
      </c>
      <c r="G28" s="42">
        <v>0.09208</v>
      </c>
      <c r="H28" s="41">
        <v>0.17781</v>
      </c>
      <c r="I28" s="42">
        <v>0.1003</v>
      </c>
      <c r="J28" s="42">
        <v>13.84516</v>
      </c>
      <c r="K28" s="41">
        <v>0.1248</v>
      </c>
      <c r="L28" s="42">
        <v>0.8596</v>
      </c>
      <c r="M28" s="43">
        <v>0.126</v>
      </c>
      <c r="N28" s="44">
        <v>0.1236</v>
      </c>
      <c r="O28" s="43">
        <v>0.16987</v>
      </c>
      <c r="P28" s="44">
        <v>0.16807</v>
      </c>
    </row>
    <row r="29" spans="1:16" ht="15">
      <c r="A29" s="39">
        <f t="shared" si="9"/>
        <v>42698</v>
      </c>
      <c r="B29" s="40">
        <v>0.16883</v>
      </c>
      <c r="C29" s="40">
        <v>0.23126</v>
      </c>
      <c r="D29" s="41">
        <v>0.11824</v>
      </c>
      <c r="E29" s="42">
        <v>147.01359</v>
      </c>
      <c r="F29" s="41">
        <v>0.17764</v>
      </c>
      <c r="G29" s="42">
        <v>0.09235</v>
      </c>
      <c r="H29" s="41">
        <v>0.17878</v>
      </c>
      <c r="I29" s="42">
        <v>0.10072</v>
      </c>
      <c r="J29" s="42">
        <v>14.02266</v>
      </c>
      <c r="K29" s="41">
        <v>0.125</v>
      </c>
      <c r="L29" s="42">
        <v>0.86356</v>
      </c>
      <c r="M29" s="43">
        <v>0.1262</v>
      </c>
      <c r="N29" s="44">
        <v>0.1238</v>
      </c>
      <c r="O29" s="43">
        <v>0.16973</v>
      </c>
      <c r="P29" s="44">
        <v>0.16793</v>
      </c>
    </row>
    <row r="30" spans="1:16" ht="15.75" thickBot="1">
      <c r="A30" s="45">
        <f t="shared" si="9"/>
        <v>42699</v>
      </c>
      <c r="B30" s="46">
        <v>0.16901</v>
      </c>
      <c r="C30" s="46">
        <v>0.23164</v>
      </c>
      <c r="D30" s="47">
        <v>0.11844</v>
      </c>
      <c r="E30" s="48">
        <v>147.62453</v>
      </c>
      <c r="F30" s="47">
        <v>0.17878</v>
      </c>
      <c r="G30" s="48">
        <v>0.09235</v>
      </c>
      <c r="H30" s="47">
        <v>0.17905</v>
      </c>
      <c r="I30" s="48">
        <v>0.10037</v>
      </c>
      <c r="J30" s="48">
        <v>14.12828</v>
      </c>
      <c r="K30" s="47">
        <v>0.125</v>
      </c>
      <c r="L30" s="42">
        <v>0.86483</v>
      </c>
      <c r="M30" s="23">
        <v>0.1262</v>
      </c>
      <c r="N30" s="24">
        <v>0.1238</v>
      </c>
      <c r="O30" s="23">
        <v>0.16991</v>
      </c>
      <c r="P30" s="24">
        <v>0.16811</v>
      </c>
    </row>
    <row r="31" spans="1:16" ht="15.75" thickTop="1">
      <c r="A31" s="28" t="s">
        <v>18</v>
      </c>
      <c r="B31" s="29">
        <f aca="true" t="shared" si="10" ref="B31:P31">SUM(B26:B30)</f>
        <v>0.8475</v>
      </c>
      <c r="C31" s="29">
        <f t="shared" si="10"/>
        <v>1.15432</v>
      </c>
      <c r="D31" s="30">
        <f t="shared" si="10"/>
        <v>0.59019</v>
      </c>
      <c r="E31" s="31">
        <f t="shared" si="10"/>
        <v>737.06482</v>
      </c>
      <c r="F31" s="30">
        <f t="shared" si="10"/>
        <v>0.8897900000000001</v>
      </c>
      <c r="G31" s="31">
        <f t="shared" si="10"/>
        <v>0.46136</v>
      </c>
      <c r="H31" s="30">
        <f t="shared" si="10"/>
        <v>0.89232</v>
      </c>
      <c r="I31" s="31">
        <f t="shared" si="10"/>
        <v>0.50352</v>
      </c>
      <c r="J31" s="31">
        <f t="shared" si="10"/>
        <v>69.73609</v>
      </c>
      <c r="K31" s="30">
        <f t="shared" si="10"/>
        <v>0.625</v>
      </c>
      <c r="L31" s="105">
        <f t="shared" si="10"/>
        <v>4.312</v>
      </c>
      <c r="M31" s="32">
        <f t="shared" si="10"/>
        <v>0.631</v>
      </c>
      <c r="N31" s="33">
        <f t="shared" si="10"/>
        <v>0.622</v>
      </c>
      <c r="O31" s="33">
        <f t="shared" si="10"/>
        <v>0.8519999999999999</v>
      </c>
      <c r="P31" s="33">
        <f t="shared" si="10"/>
        <v>0.8430000000000001</v>
      </c>
    </row>
    <row r="32" spans="1:16" ht="15.75" thickBot="1">
      <c r="A32" s="34" t="s">
        <v>19</v>
      </c>
      <c r="B32" s="35">
        <f>B31/5</f>
        <v>0.1695</v>
      </c>
      <c r="C32" s="35">
        <f>C31/5</f>
        <v>0.230864</v>
      </c>
      <c r="D32" s="36">
        <f aca="true" t="shared" si="11" ref="D32:L32">D31/5</f>
        <v>0.118038</v>
      </c>
      <c r="E32" s="36">
        <f t="shared" si="11"/>
        <v>147.41296400000002</v>
      </c>
      <c r="F32" s="36">
        <f t="shared" si="11"/>
        <v>0.177958</v>
      </c>
      <c r="G32" s="36">
        <f t="shared" si="11"/>
        <v>0.09227199999999999</v>
      </c>
      <c r="H32" s="36">
        <f t="shared" si="11"/>
        <v>0.178464</v>
      </c>
      <c r="I32" s="36">
        <f t="shared" si="11"/>
        <v>0.10070399999999999</v>
      </c>
      <c r="J32" s="36">
        <f t="shared" si="11"/>
        <v>13.947218000000001</v>
      </c>
      <c r="K32" s="37">
        <f t="shared" si="11"/>
        <v>0.125</v>
      </c>
      <c r="L32" s="36">
        <f t="shared" si="11"/>
        <v>0.8624</v>
      </c>
      <c r="M32" s="38">
        <f>M31/5</f>
        <v>0.1262</v>
      </c>
      <c r="N32" s="50">
        <f>N31/5</f>
        <v>0.1244</v>
      </c>
      <c r="O32" s="50">
        <f aca="true" t="shared" si="12" ref="O32:P32">O31/5</f>
        <v>0.17039999999999997</v>
      </c>
      <c r="P32" s="50">
        <f t="shared" si="12"/>
        <v>0.16860000000000003</v>
      </c>
    </row>
    <row r="33" spans="1:16" ht="15.75" thickTop="1">
      <c r="A33" s="39">
        <v>42702</v>
      </c>
      <c r="B33" s="40">
        <v>0.16822</v>
      </c>
      <c r="C33" s="40">
        <v>0.23087</v>
      </c>
      <c r="D33" s="41">
        <v>0.11804</v>
      </c>
      <c r="E33" s="42">
        <v>147.559</v>
      </c>
      <c r="F33" s="41">
        <v>0.17784</v>
      </c>
      <c r="G33" s="42">
        <v>0.0925</v>
      </c>
      <c r="H33" s="41">
        <v>0.17879</v>
      </c>
      <c r="I33" s="42">
        <v>0.10042</v>
      </c>
      <c r="J33" s="42">
        <v>14.15323</v>
      </c>
      <c r="K33" s="41">
        <v>0.1252</v>
      </c>
      <c r="L33" s="42">
        <v>0.86603</v>
      </c>
      <c r="M33" s="43">
        <v>0.1264</v>
      </c>
      <c r="N33" s="44">
        <v>0.124</v>
      </c>
      <c r="O33" s="43">
        <v>0.16912</v>
      </c>
      <c r="P33" s="44">
        <v>0.16732</v>
      </c>
    </row>
    <row r="34" spans="1:16" ht="15">
      <c r="A34" s="39">
        <v>42703</v>
      </c>
      <c r="B34" s="40">
        <v>0.16749</v>
      </c>
      <c r="C34" s="40">
        <v>0.23052</v>
      </c>
      <c r="D34" s="41">
        <v>0.11786</v>
      </c>
      <c r="E34" s="42">
        <v>146.64707</v>
      </c>
      <c r="F34" s="41">
        <v>0.177</v>
      </c>
      <c r="G34" s="42">
        <v>0.09254</v>
      </c>
      <c r="H34" s="41">
        <v>0.1783</v>
      </c>
      <c r="I34" s="42">
        <v>0.10051</v>
      </c>
      <c r="J34" s="42">
        <v>14.0431</v>
      </c>
      <c r="K34" s="41">
        <v>0.1251</v>
      </c>
      <c r="L34" s="42">
        <v>0.86408</v>
      </c>
      <c r="M34" s="43">
        <v>0.1263</v>
      </c>
      <c r="N34" s="44">
        <v>0.1239</v>
      </c>
      <c r="O34" s="43">
        <v>0.16839</v>
      </c>
      <c r="P34" s="44">
        <v>0.16659</v>
      </c>
    </row>
    <row r="35" spans="1:16" ht="15">
      <c r="A35" s="39">
        <v>42704</v>
      </c>
      <c r="B35" s="40">
        <v>0.16745</v>
      </c>
      <c r="C35" s="40">
        <v>0.23039</v>
      </c>
      <c r="D35" s="41">
        <v>0.1178</v>
      </c>
      <c r="E35" s="42">
        <v>146.13953</v>
      </c>
      <c r="F35" s="41">
        <v>0.17606</v>
      </c>
      <c r="G35" s="42">
        <v>0.09245</v>
      </c>
      <c r="H35" s="41">
        <v>0.17843</v>
      </c>
      <c r="I35" s="42">
        <v>0.10024</v>
      </c>
      <c r="J35" s="42">
        <v>14.07484</v>
      </c>
      <c r="K35" s="41">
        <v>0.125</v>
      </c>
      <c r="L35" s="42">
        <v>0.86208</v>
      </c>
      <c r="M35" s="43">
        <v>0.1262</v>
      </c>
      <c r="N35" s="44">
        <v>0.1238</v>
      </c>
      <c r="O35" s="43">
        <v>0.16835</v>
      </c>
      <c r="P35" s="44">
        <v>0.16655</v>
      </c>
    </row>
    <row r="36" spans="1:16" ht="15">
      <c r="A36" s="39">
        <v>42705</v>
      </c>
      <c r="B36" s="40">
        <v>0.16839</v>
      </c>
      <c r="C36" s="40">
        <v>0.23043</v>
      </c>
      <c r="D36" s="41">
        <v>0.11782</v>
      </c>
      <c r="E36" s="42">
        <v>146.20016</v>
      </c>
      <c r="F36" s="41">
        <v>0.17557</v>
      </c>
      <c r="G36" s="42">
        <v>0.09233</v>
      </c>
      <c r="H36" s="41">
        <v>0.17874</v>
      </c>
      <c r="I36" s="42">
        <v>0.10018</v>
      </c>
      <c r="J36" s="42">
        <v>14.18281</v>
      </c>
      <c r="K36" s="41">
        <v>0.125</v>
      </c>
      <c r="L36" s="42">
        <v>0.8605</v>
      </c>
      <c r="M36" s="43">
        <v>0.1262</v>
      </c>
      <c r="N36" s="44">
        <v>0.1238</v>
      </c>
      <c r="O36" s="43">
        <v>0.16929</v>
      </c>
      <c r="P36" s="44">
        <v>0.16749</v>
      </c>
    </row>
    <row r="37" spans="1:16" ht="15.75" thickBot="1">
      <c r="A37" s="45">
        <v>42706</v>
      </c>
      <c r="B37" s="46">
        <v>0.16922</v>
      </c>
      <c r="C37" s="46">
        <v>0.2305</v>
      </c>
      <c r="D37" s="47">
        <v>0.11785</v>
      </c>
      <c r="E37" s="48">
        <v>146.7139</v>
      </c>
      <c r="F37" s="47">
        <v>0.17697</v>
      </c>
      <c r="G37" s="48">
        <v>0.09251</v>
      </c>
      <c r="H37" s="47">
        <v>0.17902</v>
      </c>
      <c r="I37" s="48">
        <v>0.09932</v>
      </c>
      <c r="J37" s="48">
        <v>14.31709</v>
      </c>
      <c r="K37" s="47">
        <v>0.1252</v>
      </c>
      <c r="L37" s="48">
        <v>0.86232</v>
      </c>
      <c r="M37" s="23">
        <v>0.1264</v>
      </c>
      <c r="N37" s="24">
        <v>0.124</v>
      </c>
      <c r="O37" s="23">
        <v>0.17012</v>
      </c>
      <c r="P37" s="24">
        <v>0.16832</v>
      </c>
    </row>
    <row r="38" spans="1:16" ht="15.75" thickTop="1">
      <c r="A38" s="28" t="s">
        <v>18</v>
      </c>
      <c r="B38" s="29">
        <f aca="true" t="shared" si="13" ref="B38:P38">SUM(B33:B37)</f>
        <v>0.8407700000000001</v>
      </c>
      <c r="C38" s="29">
        <f t="shared" si="13"/>
        <v>1.15271</v>
      </c>
      <c r="D38" s="30">
        <f t="shared" si="13"/>
        <v>0.58937</v>
      </c>
      <c r="E38" s="31">
        <f t="shared" si="13"/>
        <v>733.2596599999999</v>
      </c>
      <c r="F38" s="30">
        <f t="shared" si="13"/>
        <v>0.8834399999999999</v>
      </c>
      <c r="G38" s="31">
        <f t="shared" si="13"/>
        <v>0.46233</v>
      </c>
      <c r="H38" s="30">
        <f t="shared" si="13"/>
        <v>0.8932800000000001</v>
      </c>
      <c r="I38" s="31">
        <f t="shared" si="13"/>
        <v>0.50067</v>
      </c>
      <c r="J38" s="31">
        <f t="shared" si="13"/>
        <v>70.77107000000001</v>
      </c>
      <c r="K38" s="30">
        <f t="shared" si="13"/>
        <v>0.6255</v>
      </c>
      <c r="L38" s="30">
        <f t="shared" si="13"/>
        <v>4.315009999999999</v>
      </c>
      <c r="M38" s="32">
        <f t="shared" si="13"/>
        <v>0.6315</v>
      </c>
      <c r="N38" s="33">
        <f t="shared" si="13"/>
        <v>0.6195</v>
      </c>
      <c r="O38" s="33">
        <f t="shared" si="13"/>
        <v>0.84527</v>
      </c>
      <c r="P38" s="33">
        <f t="shared" si="13"/>
        <v>0.8362700000000001</v>
      </c>
    </row>
    <row r="39" spans="1:16" ht="15.75" thickBot="1">
      <c r="A39" s="34" t="s">
        <v>19</v>
      </c>
      <c r="B39" s="35">
        <f>B38/5</f>
        <v>0.16815400000000003</v>
      </c>
      <c r="C39" s="35">
        <f>C38/5</f>
        <v>0.23054199999999997</v>
      </c>
      <c r="D39" s="36">
        <f aca="true" t="shared" si="14" ref="D39:L39">D38/5</f>
        <v>0.11787399999999999</v>
      </c>
      <c r="E39" s="36">
        <f t="shared" si="14"/>
        <v>146.651932</v>
      </c>
      <c r="F39" s="36">
        <f t="shared" si="14"/>
        <v>0.17668799999999998</v>
      </c>
      <c r="G39" s="36">
        <f t="shared" si="14"/>
        <v>0.092466</v>
      </c>
      <c r="H39" s="36">
        <f t="shared" si="14"/>
        <v>0.178656</v>
      </c>
      <c r="I39" s="36">
        <f t="shared" si="14"/>
        <v>0.10013399999999999</v>
      </c>
      <c r="J39" s="36">
        <f t="shared" si="14"/>
        <v>14.154214000000001</v>
      </c>
      <c r="K39" s="37">
        <f t="shared" si="14"/>
        <v>0.1251</v>
      </c>
      <c r="L39" s="37">
        <f t="shared" si="14"/>
        <v>0.8630019999999998</v>
      </c>
      <c r="M39" s="38">
        <f>M38/5</f>
        <v>0.1263</v>
      </c>
      <c r="N39" s="38">
        <f aca="true" t="shared" si="15" ref="N39:O39">N38/5</f>
        <v>0.12390000000000001</v>
      </c>
      <c r="O39" s="38">
        <f t="shared" si="15"/>
        <v>0.16905399999999998</v>
      </c>
      <c r="P39" s="38">
        <f>P38/5</f>
        <v>0.167254</v>
      </c>
    </row>
    <row r="40" spans="1:16" ht="15.75" thickTop="1">
      <c r="A40" s="51"/>
      <c r="B40" s="40"/>
      <c r="C40" s="40"/>
      <c r="D40" s="41"/>
      <c r="E40" s="42"/>
      <c r="F40" s="41"/>
      <c r="G40" s="42"/>
      <c r="H40" s="41"/>
      <c r="I40" s="42"/>
      <c r="J40" s="42"/>
      <c r="K40" s="41"/>
      <c r="L40" s="42"/>
      <c r="M40" s="43"/>
      <c r="N40" s="44"/>
      <c r="O40" s="43"/>
      <c r="P40" s="44"/>
    </row>
    <row r="41" spans="1:16" ht="15">
      <c r="A41" s="51"/>
      <c r="B41" s="40"/>
      <c r="C41" s="52"/>
      <c r="D41" s="53"/>
      <c r="E41" s="54" t="s">
        <v>20</v>
      </c>
      <c r="F41" s="41"/>
      <c r="G41" s="42"/>
      <c r="H41" s="41"/>
      <c r="I41" s="42"/>
      <c r="J41" s="42"/>
      <c r="K41" s="41"/>
      <c r="L41" s="42"/>
      <c r="M41" s="43"/>
      <c r="N41" s="44"/>
      <c r="O41" s="43"/>
      <c r="P41" s="44"/>
    </row>
    <row r="42" spans="1:16" ht="15.75" thickBot="1">
      <c r="A42" s="55"/>
      <c r="B42" s="56"/>
      <c r="C42" s="56"/>
      <c r="D42" s="57"/>
      <c r="E42" s="58"/>
      <c r="F42" s="57"/>
      <c r="G42" s="58"/>
      <c r="H42" s="57"/>
      <c r="I42" s="58"/>
      <c r="J42" s="58"/>
      <c r="K42" s="57"/>
      <c r="L42" s="58"/>
      <c r="M42" s="59"/>
      <c r="N42" s="60"/>
      <c r="O42" s="59"/>
      <c r="P42" s="60"/>
    </row>
    <row r="43" spans="1:16" ht="15">
      <c r="A43" s="61" t="s">
        <v>21</v>
      </c>
      <c r="B43" s="62">
        <f>SUM(B6:B9,B12:B16,B19:B23,B26:B30,B33:B37)</f>
        <v>4.018573999999999</v>
      </c>
      <c r="C43" s="62">
        <f aca="true" t="shared" si="16" ref="C43:L43">SUM(C6:C9,C12:C16,C19:C23,C26:C30,C33:C37)</f>
        <v>5.475530000000001</v>
      </c>
      <c r="D43" s="62">
        <f t="shared" si="16"/>
        <v>2.798619999999999</v>
      </c>
      <c r="E43" s="62">
        <f t="shared" si="16"/>
        <v>3513.6261700000005</v>
      </c>
      <c r="F43" s="62">
        <f t="shared" si="16"/>
        <v>4.2299999999999995</v>
      </c>
      <c r="G43" s="62">
        <f t="shared" si="16"/>
        <v>2.2127299999999996</v>
      </c>
      <c r="H43" s="62">
        <f t="shared" si="16"/>
        <v>4.263820000000001</v>
      </c>
      <c r="I43" s="62">
        <f t="shared" si="16"/>
        <v>2.43038</v>
      </c>
      <c r="J43" s="62">
        <f t="shared" si="16"/>
        <v>327.72987</v>
      </c>
      <c r="K43" s="62">
        <f t="shared" si="16"/>
        <v>3.0220999999999996</v>
      </c>
      <c r="L43" s="62">
        <f t="shared" si="16"/>
        <v>20.674490000000002</v>
      </c>
      <c r="M43" s="32">
        <f>SUM(M6:M9,M12:M16,M19:M23,M26:M30,M33:M37)</f>
        <v>3.050899999999999</v>
      </c>
      <c r="N43" s="32">
        <f aca="true" t="shared" si="17" ref="N43:P43">SUM(N6:N9,N12:N16,N19:N23,N26:N30,N33:N37)</f>
        <v>2.996300000000001</v>
      </c>
      <c r="O43" s="32">
        <f t="shared" si="17"/>
        <v>4.04035</v>
      </c>
      <c r="P43" s="32">
        <f t="shared" si="17"/>
        <v>3.99715</v>
      </c>
    </row>
    <row r="44" spans="1:16" ht="15">
      <c r="A44" s="61" t="s">
        <v>22</v>
      </c>
      <c r="B44" s="63">
        <f>B43/24</f>
        <v>0.1674405833333333</v>
      </c>
      <c r="C44" s="63">
        <f aca="true" t="shared" si="18" ref="C44:L44">C43/24</f>
        <v>0.22814708333333336</v>
      </c>
      <c r="D44" s="63">
        <f t="shared" si="18"/>
        <v>0.11660916666666664</v>
      </c>
      <c r="E44" s="63">
        <f t="shared" si="18"/>
        <v>146.40109041666668</v>
      </c>
      <c r="F44" s="63">
        <f t="shared" si="18"/>
        <v>0.17625</v>
      </c>
      <c r="G44" s="63">
        <f t="shared" si="18"/>
        <v>0.09219708333333332</v>
      </c>
      <c r="H44" s="63">
        <f t="shared" si="18"/>
        <v>0.1776591666666667</v>
      </c>
      <c r="I44" s="63">
        <f t="shared" si="18"/>
        <v>0.10126583333333333</v>
      </c>
      <c r="J44" s="63">
        <f t="shared" si="18"/>
        <v>13.65541125</v>
      </c>
      <c r="K44" s="63">
        <f t="shared" si="18"/>
        <v>0.12592083333333332</v>
      </c>
      <c r="L44" s="63">
        <f t="shared" si="18"/>
        <v>0.8614370833333335</v>
      </c>
      <c r="M44" s="33">
        <f>M43/24</f>
        <v>0.1271208333333333</v>
      </c>
      <c r="N44" s="32">
        <f aca="true" t="shared" si="19" ref="N44:P44">N43/24</f>
        <v>0.12484583333333338</v>
      </c>
      <c r="O44" s="32">
        <f t="shared" si="19"/>
        <v>0.16834791666666668</v>
      </c>
      <c r="P44" s="32">
        <f t="shared" si="19"/>
        <v>0.16654791666666666</v>
      </c>
    </row>
    <row r="45" spans="1:16" ht="15">
      <c r="A45" s="61" t="s">
        <v>23</v>
      </c>
      <c r="B45" s="63">
        <f>1/B44</f>
        <v>5.9722677745886985</v>
      </c>
      <c r="C45" s="62">
        <f aca="true" t="shared" si="20" ref="C45:L45">1/C44</f>
        <v>4.383137340129631</v>
      </c>
      <c r="D45" s="62">
        <f t="shared" si="20"/>
        <v>8.575655144321132</v>
      </c>
      <c r="E45" s="62">
        <f t="shared" si="20"/>
        <v>0.0068305502175833345</v>
      </c>
      <c r="F45" s="62">
        <f t="shared" si="20"/>
        <v>5.673758865248227</v>
      </c>
      <c r="G45" s="62">
        <f t="shared" si="20"/>
        <v>10.846330099017957</v>
      </c>
      <c r="H45" s="62">
        <f t="shared" si="20"/>
        <v>5.628755435266966</v>
      </c>
      <c r="I45" s="62">
        <f t="shared" si="20"/>
        <v>9.874998971354273</v>
      </c>
      <c r="J45" s="62">
        <f t="shared" si="20"/>
        <v>0.07323104238255732</v>
      </c>
      <c r="K45" s="62">
        <f t="shared" si="20"/>
        <v>7.941497634095498</v>
      </c>
      <c r="L45" s="62">
        <f t="shared" si="20"/>
        <v>1.1608508843507142</v>
      </c>
      <c r="M45" s="32">
        <f>1/M44</f>
        <v>7.86653118751844</v>
      </c>
      <c r="N45" s="32">
        <f aca="true" t="shared" si="21" ref="N45:P45">1/N44</f>
        <v>8.009878850582382</v>
      </c>
      <c r="O45" s="32">
        <f t="shared" si="21"/>
        <v>5.940079448562624</v>
      </c>
      <c r="P45" s="32">
        <f t="shared" si="21"/>
        <v>6.004278048109279</v>
      </c>
    </row>
    <row r="46" spans="1:16" ht="15.75" thickBot="1">
      <c r="A46" s="55"/>
      <c r="B46" s="65"/>
      <c r="C46" s="65"/>
      <c r="D46" s="66"/>
      <c r="E46" s="67"/>
      <c r="F46" s="66"/>
      <c r="G46" s="67"/>
      <c r="H46" s="66"/>
      <c r="I46" s="67"/>
      <c r="J46" s="67"/>
      <c r="K46" s="66"/>
      <c r="L46" s="67"/>
      <c r="M46" s="68"/>
      <c r="N46" s="69"/>
      <c r="O46" s="68"/>
      <c r="P46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 topLeftCell="B4">
      <selection activeCell="I8" sqref="I8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36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42709</v>
      </c>
      <c r="B6" s="70">
        <v>0.16843</v>
      </c>
      <c r="C6" s="70">
        <v>0.23021</v>
      </c>
      <c r="D6" s="71">
        <v>0.11771</v>
      </c>
      <c r="E6" s="72">
        <v>146.77178</v>
      </c>
      <c r="F6" s="71">
        <v>0.17592</v>
      </c>
      <c r="G6" s="72">
        <v>0.09261</v>
      </c>
      <c r="H6" s="71">
        <v>0.17829</v>
      </c>
      <c r="I6" s="72">
        <v>0.09883</v>
      </c>
      <c r="J6" s="72">
        <v>14.24817</v>
      </c>
      <c r="K6" s="71">
        <v>0.1255</v>
      </c>
      <c r="L6" s="72">
        <v>0.86388</v>
      </c>
      <c r="M6" s="43">
        <v>0.1267</v>
      </c>
      <c r="N6" s="44">
        <v>0.1243</v>
      </c>
      <c r="O6" s="43">
        <v>0.16933</v>
      </c>
      <c r="P6" s="44">
        <v>0.16753</v>
      </c>
    </row>
    <row r="7" spans="1:16" ht="15">
      <c r="A7" s="26">
        <f>A6+1</f>
        <v>42710</v>
      </c>
      <c r="B7" s="70">
        <v>0.16797</v>
      </c>
      <c r="C7" s="70">
        <v>0.22826</v>
      </c>
      <c r="D7" s="71">
        <v>0.11671</v>
      </c>
      <c r="E7" s="72">
        <v>147.20554</v>
      </c>
      <c r="F7" s="71">
        <v>0.17575</v>
      </c>
      <c r="G7" s="72">
        <v>0.09243</v>
      </c>
      <c r="H7" s="71">
        <v>0.18175</v>
      </c>
      <c r="I7" s="72">
        <v>0.09866</v>
      </c>
      <c r="J7" s="72">
        <v>14.30543</v>
      </c>
      <c r="K7" s="71">
        <v>0.1255</v>
      </c>
      <c r="L7" s="72">
        <v>0.86383</v>
      </c>
      <c r="M7" s="43">
        <v>0.1267</v>
      </c>
      <c r="N7" s="44">
        <v>0.1243</v>
      </c>
      <c r="O7" s="43">
        <v>0.16887</v>
      </c>
      <c r="P7" s="44">
        <v>0.16707</v>
      </c>
    </row>
    <row r="8" spans="1:16" ht="15">
      <c r="A8" s="26">
        <f aca="true" t="shared" si="0" ref="A8:A10">A7+1</f>
        <v>42711</v>
      </c>
      <c r="B8" s="70">
        <v>0.1679</v>
      </c>
      <c r="C8" s="70">
        <v>0.22802</v>
      </c>
      <c r="D8" s="71">
        <v>0.11658</v>
      </c>
      <c r="E8" s="72">
        <v>146.48478</v>
      </c>
      <c r="F8" s="71">
        <v>0.17565</v>
      </c>
      <c r="G8" s="72">
        <v>0.09207</v>
      </c>
      <c r="H8" s="71">
        <v>0.17898</v>
      </c>
      <c r="I8" s="72">
        <v>0.09847</v>
      </c>
      <c r="J8" s="72">
        <v>14.25793</v>
      </c>
      <c r="K8" s="71">
        <v>0.1252</v>
      </c>
      <c r="L8" s="72">
        <v>0.86075</v>
      </c>
      <c r="M8" s="43">
        <v>0.1264</v>
      </c>
      <c r="N8" s="44">
        <v>0.124</v>
      </c>
      <c r="O8" s="43">
        <v>0.1688</v>
      </c>
      <c r="P8" s="44">
        <v>0.167</v>
      </c>
    </row>
    <row r="9" spans="1:16" ht="15">
      <c r="A9" s="26">
        <f t="shared" si="0"/>
        <v>42712</v>
      </c>
      <c r="B9" s="70">
        <v>0.16827</v>
      </c>
      <c r="C9" s="70">
        <v>0.22842</v>
      </c>
      <c r="D9" s="71">
        <v>0.11679</v>
      </c>
      <c r="E9" s="72">
        <v>146.56015</v>
      </c>
      <c r="F9" s="71">
        <v>0.1759</v>
      </c>
      <c r="G9" s="72">
        <v>0.09247</v>
      </c>
      <c r="H9" s="71">
        <v>0.17946</v>
      </c>
      <c r="I9" s="72">
        <v>0.09943</v>
      </c>
      <c r="J9" s="72">
        <v>14.28347</v>
      </c>
      <c r="K9" s="71">
        <v>0.1255</v>
      </c>
      <c r="L9" s="72">
        <v>0.86376</v>
      </c>
      <c r="M9" s="43">
        <v>0.1267</v>
      </c>
      <c r="N9" s="44">
        <v>0.1243</v>
      </c>
      <c r="O9" s="43">
        <v>0.16917</v>
      </c>
      <c r="P9" s="44">
        <v>0.16737</v>
      </c>
    </row>
    <row r="10" spans="1:16" ht="15.75" thickBot="1">
      <c r="A10" s="27">
        <f t="shared" si="0"/>
        <v>42713</v>
      </c>
      <c r="B10" s="20">
        <v>0.16861</v>
      </c>
      <c r="C10" s="20">
        <v>0.22986</v>
      </c>
      <c r="D10" s="21">
        <v>0.11752</v>
      </c>
      <c r="E10" s="22">
        <v>145.98791</v>
      </c>
      <c r="F10" s="21">
        <v>0.1751</v>
      </c>
      <c r="G10" s="22">
        <v>0.09243</v>
      </c>
      <c r="H10" s="21">
        <v>0.17987</v>
      </c>
      <c r="I10" s="22">
        <v>0.09977</v>
      </c>
      <c r="J10" s="22">
        <v>14.325</v>
      </c>
      <c r="K10" s="21">
        <v>0.1258</v>
      </c>
      <c r="L10" s="22">
        <v>0.86549</v>
      </c>
      <c r="M10" s="23">
        <v>0.127</v>
      </c>
      <c r="N10" s="24">
        <v>0.1246</v>
      </c>
      <c r="O10" s="23">
        <v>0.16951</v>
      </c>
      <c r="P10" s="24">
        <v>0.16771</v>
      </c>
    </row>
    <row r="11" spans="1:16" ht="15.75" thickTop="1">
      <c r="A11" s="28" t="s">
        <v>18</v>
      </c>
      <c r="B11" s="29">
        <f>SUM(B6:B10)</f>
        <v>0.84118</v>
      </c>
      <c r="C11" s="29">
        <f>SUM(C6:C10)</f>
        <v>1.14477</v>
      </c>
      <c r="D11" s="29">
        <f>SUM(D6:D10)</f>
        <v>0.58531</v>
      </c>
      <c r="E11" s="29">
        <f aca="true" t="shared" si="1" ref="E11:K11">SUM(E6:E10)</f>
        <v>733.01016</v>
      </c>
      <c r="F11" s="29">
        <f t="shared" si="1"/>
        <v>0.87832</v>
      </c>
      <c r="G11" s="29">
        <f t="shared" si="1"/>
        <v>0.46201</v>
      </c>
      <c r="H11" s="29">
        <f t="shared" si="1"/>
        <v>0.89835</v>
      </c>
      <c r="I11" s="29">
        <f t="shared" si="1"/>
        <v>0.49516000000000004</v>
      </c>
      <c r="J11" s="29">
        <f t="shared" si="1"/>
        <v>71.42</v>
      </c>
      <c r="K11" s="29">
        <f t="shared" si="1"/>
        <v>0.6275000000000001</v>
      </c>
      <c r="L11" s="29">
        <f>SUM(L6:L10)</f>
        <v>4.31771</v>
      </c>
      <c r="M11" s="32">
        <f>SUM(M6:M10)</f>
        <v>0.6335000000000001</v>
      </c>
      <c r="N11" s="32">
        <f aca="true" t="shared" si="2" ref="N11:P11">SUM(N6:N10)</f>
        <v>0.6215</v>
      </c>
      <c r="O11" s="32">
        <f t="shared" si="2"/>
        <v>0.84568</v>
      </c>
      <c r="P11" s="32">
        <f t="shared" si="2"/>
        <v>0.8366800000000001</v>
      </c>
    </row>
    <row r="12" spans="1:16" ht="15.75" thickBot="1">
      <c r="A12" s="34" t="s">
        <v>19</v>
      </c>
      <c r="B12" s="74">
        <f>B11/5</f>
        <v>0.168236</v>
      </c>
      <c r="C12" s="74">
        <f>C11/5</f>
        <v>0.22895400000000002</v>
      </c>
      <c r="D12" s="74">
        <f aca="true" t="shared" si="3" ref="D12:L12">D11/5</f>
        <v>0.117062</v>
      </c>
      <c r="E12" s="74">
        <f t="shared" si="3"/>
        <v>146.602032</v>
      </c>
      <c r="F12" s="74">
        <f t="shared" si="3"/>
        <v>0.175664</v>
      </c>
      <c r="G12" s="74">
        <f t="shared" si="3"/>
        <v>0.092402</v>
      </c>
      <c r="H12" s="74">
        <f t="shared" si="3"/>
        <v>0.17967</v>
      </c>
      <c r="I12" s="74">
        <f t="shared" si="3"/>
        <v>0.09903200000000001</v>
      </c>
      <c r="J12" s="74">
        <f t="shared" si="3"/>
        <v>14.284</v>
      </c>
      <c r="K12" s="74">
        <f t="shared" si="3"/>
        <v>0.1255</v>
      </c>
      <c r="L12" s="74">
        <f t="shared" si="3"/>
        <v>0.863542</v>
      </c>
      <c r="M12" s="75">
        <f>M11/5</f>
        <v>0.1267</v>
      </c>
      <c r="N12" s="75">
        <f>N11/5</f>
        <v>0.12430000000000001</v>
      </c>
      <c r="O12" s="75">
        <f>O11/5</f>
        <v>0.169136</v>
      </c>
      <c r="P12" s="75">
        <f>P11/5</f>
        <v>0.167336</v>
      </c>
    </row>
    <row r="13" spans="1:16" ht="15.75" thickTop="1">
      <c r="A13" s="39">
        <v>42716</v>
      </c>
      <c r="B13" s="40">
        <v>0.16873</v>
      </c>
      <c r="C13" s="40">
        <v>0.23193</v>
      </c>
      <c r="D13" s="41">
        <v>0.11858</v>
      </c>
      <c r="E13" s="42">
        <v>146.38418</v>
      </c>
      <c r="F13" s="41">
        <v>0.17615</v>
      </c>
      <c r="G13" s="42">
        <v>0.09319</v>
      </c>
      <c r="H13" s="41">
        <v>0.18058</v>
      </c>
      <c r="I13" s="42">
        <v>0.10012</v>
      </c>
      <c r="J13" s="42">
        <v>14.41967</v>
      </c>
      <c r="K13" s="41">
        <v>0.1258</v>
      </c>
      <c r="L13" s="42">
        <v>0.86778</v>
      </c>
      <c r="M13" s="43">
        <v>0.127</v>
      </c>
      <c r="N13" s="44">
        <v>0.1246</v>
      </c>
      <c r="O13" s="43">
        <v>0.16963</v>
      </c>
      <c r="P13" s="44">
        <v>0.16783</v>
      </c>
    </row>
    <row r="14" spans="1:16" ht="15">
      <c r="A14" s="39">
        <f>A13+1</f>
        <v>42717</v>
      </c>
      <c r="B14" s="40">
        <v>0.16842</v>
      </c>
      <c r="C14" s="40">
        <v>0.23166</v>
      </c>
      <c r="D14" s="41">
        <v>0.11844</v>
      </c>
      <c r="E14" s="42">
        <v>146.83292</v>
      </c>
      <c r="F14" s="41">
        <v>0.17579</v>
      </c>
      <c r="G14" s="42">
        <v>0.0932</v>
      </c>
      <c r="H14" s="41">
        <v>0.18053</v>
      </c>
      <c r="I14" s="42">
        <v>0.09965</v>
      </c>
      <c r="J14" s="42">
        <v>14.44529</v>
      </c>
      <c r="K14" s="41">
        <v>0.1259</v>
      </c>
      <c r="L14" s="42">
        <v>0.86777</v>
      </c>
      <c r="M14" s="43">
        <v>0.1271</v>
      </c>
      <c r="N14" s="44">
        <v>0.1247</v>
      </c>
      <c r="O14" s="43">
        <v>0.16932</v>
      </c>
      <c r="P14" s="44">
        <v>0.16752</v>
      </c>
    </row>
    <row r="15" spans="1:16" ht="15">
      <c r="A15" s="39">
        <f aca="true" t="shared" si="4" ref="A15:A17">A14+1</f>
        <v>42718</v>
      </c>
      <c r="B15" s="40">
        <v>0.16723</v>
      </c>
      <c r="C15" s="40">
        <v>0.23058</v>
      </c>
      <c r="D15" s="41">
        <v>0.11789</v>
      </c>
      <c r="E15" s="42">
        <v>146.13897</v>
      </c>
      <c r="F15" s="41">
        <v>0.174</v>
      </c>
      <c r="G15" s="42">
        <v>0.09277</v>
      </c>
      <c r="H15" s="41">
        <v>0.17869</v>
      </c>
      <c r="I15" s="42">
        <v>0.09882</v>
      </c>
      <c r="J15" s="42">
        <v>14.44106</v>
      </c>
      <c r="K15" s="41">
        <v>0.1254</v>
      </c>
      <c r="L15" s="42">
        <v>0.86541</v>
      </c>
      <c r="M15" s="43">
        <v>0.1266</v>
      </c>
      <c r="N15" s="44">
        <v>0.1242</v>
      </c>
      <c r="O15" s="43">
        <v>0.12813</v>
      </c>
      <c r="P15" s="44">
        <v>0.16633</v>
      </c>
    </row>
    <row r="16" spans="1:16" ht="15">
      <c r="A16" s="39">
        <f t="shared" si="4"/>
        <v>42719</v>
      </c>
      <c r="B16" s="40">
        <v>0.16805</v>
      </c>
      <c r="C16" s="40">
        <v>0.23176</v>
      </c>
      <c r="D16" s="41">
        <v>0.11849</v>
      </c>
      <c r="E16" s="42">
        <v>146.60126</v>
      </c>
      <c r="F16" s="41">
        <v>0.17513</v>
      </c>
      <c r="G16" s="42">
        <v>0.09277</v>
      </c>
      <c r="H16" s="41">
        <v>0.17944</v>
      </c>
      <c r="I16" s="42">
        <v>0.09933</v>
      </c>
      <c r="J16" s="42">
        <v>14.54888</v>
      </c>
      <c r="K16" s="41">
        <v>0.1256</v>
      </c>
      <c r="L16" s="42">
        <v>0.86707</v>
      </c>
      <c r="M16" s="43">
        <v>0.1268</v>
      </c>
      <c r="N16" s="44">
        <v>0.1244</v>
      </c>
      <c r="O16" s="43">
        <v>0.16895</v>
      </c>
      <c r="P16" s="44">
        <v>0.16715</v>
      </c>
    </row>
    <row r="17" spans="1:16" ht="15.75" thickBot="1">
      <c r="A17" s="45">
        <f t="shared" si="4"/>
        <v>42720</v>
      </c>
      <c r="B17" s="46">
        <v>0.17015</v>
      </c>
      <c r="C17" s="46">
        <v>0.23505</v>
      </c>
      <c r="D17" s="47">
        <v>0.12017</v>
      </c>
      <c r="E17" s="48">
        <v>148.30931</v>
      </c>
      <c r="F17" s="47">
        <v>0.17759</v>
      </c>
      <c r="G17" s="48">
        <v>0.09367</v>
      </c>
      <c r="H17" s="47">
        <v>0.18101</v>
      </c>
      <c r="I17" s="48">
        <v>0.10076</v>
      </c>
      <c r="J17" s="48">
        <v>14.81167</v>
      </c>
      <c r="K17" s="47">
        <v>0.1255</v>
      </c>
      <c r="L17" s="48">
        <v>0.87067</v>
      </c>
      <c r="M17" s="23">
        <v>0.1267</v>
      </c>
      <c r="N17" s="24">
        <v>0.1243</v>
      </c>
      <c r="O17" s="23">
        <v>0.17105</v>
      </c>
      <c r="P17" s="24">
        <v>0.16925</v>
      </c>
    </row>
    <row r="18" spans="1:16" ht="15.75" thickTop="1">
      <c r="A18" s="28" t="s">
        <v>18</v>
      </c>
      <c r="B18" s="29">
        <f>SUM(B13:B17)</f>
        <v>0.84258</v>
      </c>
      <c r="C18" s="29">
        <f>SUM(C13:C17)</f>
        <v>1.16098</v>
      </c>
      <c r="D18" s="31">
        <f aca="true" t="shared" si="5" ref="D18:K18">SUM(D13:D17)</f>
        <v>0.5935699999999999</v>
      </c>
      <c r="E18" s="31">
        <f t="shared" si="5"/>
        <v>734.2666399999999</v>
      </c>
      <c r="F18" s="31">
        <f t="shared" si="5"/>
        <v>0.8786600000000001</v>
      </c>
      <c r="G18" s="31">
        <f t="shared" si="5"/>
        <v>0.4656</v>
      </c>
      <c r="H18" s="31">
        <f t="shared" si="5"/>
        <v>0.9002499999999999</v>
      </c>
      <c r="I18" s="31">
        <f t="shared" si="5"/>
        <v>0.49868000000000007</v>
      </c>
      <c r="J18" s="31">
        <f t="shared" si="5"/>
        <v>72.66657000000001</v>
      </c>
      <c r="K18" s="88">
        <f t="shared" si="5"/>
        <v>0.6282000000000001</v>
      </c>
      <c r="L18" s="29">
        <f>SUM(L13:L17)</f>
        <v>4.338699999999999</v>
      </c>
      <c r="M18" s="32">
        <f>SUM(M13:M17)</f>
        <v>0.6342</v>
      </c>
      <c r="N18" s="32">
        <f aca="true" t="shared" si="6" ref="N18:P18">SUM(N13:N17)</f>
        <v>0.6222000000000001</v>
      </c>
      <c r="O18" s="32">
        <f t="shared" si="6"/>
        <v>0.8070799999999999</v>
      </c>
      <c r="P18" s="32">
        <f t="shared" si="6"/>
        <v>0.83808</v>
      </c>
    </row>
    <row r="19" spans="1:16" ht="15.75" thickBot="1">
      <c r="A19" s="34" t="s">
        <v>19</v>
      </c>
      <c r="B19" s="35">
        <f>B18/5</f>
        <v>0.168516</v>
      </c>
      <c r="C19" s="35">
        <f>C18/5</f>
        <v>0.23219599999999999</v>
      </c>
      <c r="D19" s="36">
        <f aca="true" t="shared" si="7" ref="D19:L19">D18/5</f>
        <v>0.11871399999999999</v>
      </c>
      <c r="E19" s="36">
        <f t="shared" si="7"/>
        <v>146.85332799999998</v>
      </c>
      <c r="F19" s="36">
        <f t="shared" si="7"/>
        <v>0.17573200000000003</v>
      </c>
      <c r="G19" s="36">
        <f t="shared" si="7"/>
        <v>0.09312000000000001</v>
      </c>
      <c r="H19" s="36">
        <f t="shared" si="7"/>
        <v>0.18005</v>
      </c>
      <c r="I19" s="36">
        <f t="shared" si="7"/>
        <v>0.09973600000000002</v>
      </c>
      <c r="J19" s="36">
        <f t="shared" si="7"/>
        <v>14.533314</v>
      </c>
      <c r="K19" s="36">
        <f t="shared" si="7"/>
        <v>0.12564000000000003</v>
      </c>
      <c r="L19" s="74">
        <f t="shared" si="7"/>
        <v>0.8677399999999998</v>
      </c>
      <c r="M19" s="38">
        <f>M18/5</f>
        <v>0.12684</v>
      </c>
      <c r="N19" s="50">
        <f>N18/5</f>
        <v>0.12444000000000002</v>
      </c>
      <c r="O19" s="50">
        <f aca="true" t="shared" si="8" ref="O19:P19">O18/5</f>
        <v>0.16141599999999998</v>
      </c>
      <c r="P19" s="50">
        <f t="shared" si="8"/>
        <v>0.16761600000000001</v>
      </c>
    </row>
    <row r="20" spans="1:16" ht="15.75" thickTop="1">
      <c r="A20" s="106">
        <v>42723</v>
      </c>
      <c r="B20" s="40">
        <v>0.17172</v>
      </c>
      <c r="C20" s="40">
        <v>0.23472</v>
      </c>
      <c r="D20" s="41">
        <v>0.12001</v>
      </c>
      <c r="E20" s="42">
        <v>147.32006</v>
      </c>
      <c r="F20" s="41">
        <v>0.17952</v>
      </c>
      <c r="G20" s="42">
        <v>0.09465</v>
      </c>
      <c r="H20" s="41">
        <v>0.1809</v>
      </c>
      <c r="I20" s="42">
        <v>0.10044</v>
      </c>
      <c r="J20" s="42">
        <v>14.78174</v>
      </c>
      <c r="K20" s="42">
        <v>0.1252</v>
      </c>
      <c r="L20" s="40">
        <v>0.87069</v>
      </c>
      <c r="M20" s="43">
        <v>0.1264</v>
      </c>
      <c r="N20" s="44">
        <v>0.124</v>
      </c>
      <c r="O20" s="43">
        <v>0.17262</v>
      </c>
      <c r="P20" s="44">
        <v>0.17082</v>
      </c>
    </row>
    <row r="21" spans="1:16" ht="15">
      <c r="A21" s="39">
        <v>42724</v>
      </c>
      <c r="B21" s="40">
        <v>0.17175</v>
      </c>
      <c r="C21" s="40">
        <v>0.23408</v>
      </c>
      <c r="D21" s="41">
        <v>0.11968</v>
      </c>
      <c r="E21" s="42">
        <v>148.31313</v>
      </c>
      <c r="F21" s="41">
        <v>0.17951</v>
      </c>
      <c r="G21" s="42">
        <v>0.09318</v>
      </c>
      <c r="H21" s="41">
        <v>0.18063</v>
      </c>
      <c r="I21" s="42">
        <v>0.10056</v>
      </c>
      <c r="J21" s="42">
        <v>14.63828</v>
      </c>
      <c r="K21" s="42">
        <v>0.1249</v>
      </c>
      <c r="L21" s="40">
        <v>0.86798</v>
      </c>
      <c r="M21" s="43">
        <v>0.1261</v>
      </c>
      <c r="N21" s="44">
        <v>0.1237</v>
      </c>
      <c r="O21" s="43">
        <v>0.17265</v>
      </c>
      <c r="P21" s="44">
        <v>0.17085</v>
      </c>
    </row>
    <row r="22" spans="1:16" ht="15">
      <c r="A22" s="39">
        <v>42725</v>
      </c>
      <c r="B22" s="40">
        <v>0.17079</v>
      </c>
      <c r="C22" s="40">
        <v>0.23302</v>
      </c>
      <c r="D22" s="41">
        <v>0.11914</v>
      </c>
      <c r="E22" s="42">
        <v>147.36273</v>
      </c>
      <c r="F22" s="41">
        <v>0.17905</v>
      </c>
      <c r="G22" s="42">
        <v>0.09249</v>
      </c>
      <c r="H22" s="41">
        <v>0.17894</v>
      </c>
      <c r="I22" s="42">
        <v>0.10009</v>
      </c>
      <c r="J22" s="42">
        <v>14.56336</v>
      </c>
      <c r="K22" s="42">
        <v>0.1237</v>
      </c>
      <c r="L22" s="40">
        <v>0.85988</v>
      </c>
      <c r="M22" s="43">
        <v>0.1249</v>
      </c>
      <c r="N22" s="44">
        <v>0.1225</v>
      </c>
      <c r="O22" s="43">
        <v>0.17169</v>
      </c>
      <c r="P22" s="44">
        <v>0.16989</v>
      </c>
    </row>
    <row r="23" spans="1:16" ht="15">
      <c r="A23" s="39">
        <v>42726</v>
      </c>
      <c r="B23" s="40">
        <v>0.17058</v>
      </c>
      <c r="C23" s="40">
        <v>0.23235</v>
      </c>
      <c r="D23" s="41">
        <v>0.1188</v>
      </c>
      <c r="E23" s="42">
        <v>147.82772</v>
      </c>
      <c r="F23" s="41">
        <v>0.17883</v>
      </c>
      <c r="G23" s="42">
        <v>0.09242</v>
      </c>
      <c r="H23" s="41">
        <v>0.17878</v>
      </c>
      <c r="I23" s="42">
        <v>0.10014</v>
      </c>
      <c r="J23" s="42">
        <v>14.56197</v>
      </c>
      <c r="K23" s="42">
        <v>0.1238</v>
      </c>
      <c r="L23" s="40">
        <v>0.8598</v>
      </c>
      <c r="M23" s="43">
        <v>0.125</v>
      </c>
      <c r="N23" s="44">
        <v>0.1226</v>
      </c>
      <c r="O23" s="43">
        <v>0.17148</v>
      </c>
      <c r="P23" s="44">
        <v>0.16968</v>
      </c>
    </row>
    <row r="24" spans="1:16" ht="15.75" thickBot="1">
      <c r="A24" s="45">
        <v>42727</v>
      </c>
      <c r="B24" s="46">
        <v>0.17129</v>
      </c>
      <c r="C24" s="46">
        <v>0.23146</v>
      </c>
      <c r="D24" s="47">
        <v>0.11834</v>
      </c>
      <c r="E24" s="48">
        <v>148.4721</v>
      </c>
      <c r="F24" s="47">
        <v>0.17924</v>
      </c>
      <c r="G24" s="48">
        <v>0.09237</v>
      </c>
      <c r="H24" s="47">
        <v>0.17921</v>
      </c>
      <c r="I24" s="48">
        <v>0.10048</v>
      </c>
      <c r="J24" s="48">
        <v>14.55346</v>
      </c>
      <c r="K24" s="48">
        <v>0.1238</v>
      </c>
      <c r="L24" s="46">
        <v>0.8601</v>
      </c>
      <c r="M24" s="23">
        <v>0.125</v>
      </c>
      <c r="N24" s="24">
        <v>0.1226</v>
      </c>
      <c r="O24" s="23">
        <v>0.17219</v>
      </c>
      <c r="P24" s="24">
        <v>0.17039</v>
      </c>
    </row>
    <row r="25" spans="1:16" ht="15.75" thickTop="1">
      <c r="A25" s="28" t="s">
        <v>18</v>
      </c>
      <c r="B25" s="29">
        <f>SUM(B20:B24)</f>
        <v>0.8561300000000001</v>
      </c>
      <c r="C25" s="29">
        <f>SUM(C20:C24)</f>
        <v>1.16563</v>
      </c>
      <c r="D25" s="31">
        <f aca="true" t="shared" si="9" ref="D25:P25">SUM(D20:D24)</f>
        <v>0.59597</v>
      </c>
      <c r="E25" s="31">
        <f t="shared" si="9"/>
        <v>739.29574</v>
      </c>
      <c r="F25" s="31">
        <f t="shared" si="9"/>
        <v>0.89615</v>
      </c>
      <c r="G25" s="31">
        <f t="shared" si="9"/>
        <v>0.46511</v>
      </c>
      <c r="H25" s="31">
        <f t="shared" si="9"/>
        <v>0.8984599999999999</v>
      </c>
      <c r="I25" s="31">
        <f t="shared" si="9"/>
        <v>0.50171</v>
      </c>
      <c r="J25" s="31">
        <f t="shared" si="9"/>
        <v>73.09881</v>
      </c>
      <c r="K25" s="31">
        <f t="shared" si="9"/>
        <v>0.6214000000000001</v>
      </c>
      <c r="L25" s="29">
        <f>SUM(L20:L24)</f>
        <v>4.3184499999999995</v>
      </c>
      <c r="M25" s="32">
        <f t="shared" si="9"/>
        <v>0.6274</v>
      </c>
      <c r="N25" s="33">
        <f t="shared" si="9"/>
        <v>0.6154</v>
      </c>
      <c r="O25" s="33">
        <f t="shared" si="9"/>
        <v>0.86063</v>
      </c>
      <c r="P25" s="33">
        <f t="shared" si="9"/>
        <v>0.8516300000000001</v>
      </c>
    </row>
    <row r="26" spans="1:16" ht="15.75" thickBot="1">
      <c r="A26" s="34" t="s">
        <v>19</v>
      </c>
      <c r="B26" s="35">
        <f>B25/5</f>
        <v>0.17122600000000002</v>
      </c>
      <c r="C26" s="35">
        <f>C25/5</f>
        <v>0.233126</v>
      </c>
      <c r="D26" s="36">
        <f aca="true" t="shared" si="10" ref="D26:L26">D25/5</f>
        <v>0.119194</v>
      </c>
      <c r="E26" s="36">
        <f t="shared" si="10"/>
        <v>147.859148</v>
      </c>
      <c r="F26" s="36">
        <f t="shared" si="10"/>
        <v>0.17923</v>
      </c>
      <c r="G26" s="36">
        <f t="shared" si="10"/>
        <v>0.09302200000000001</v>
      </c>
      <c r="H26" s="36">
        <f t="shared" si="10"/>
        <v>0.179692</v>
      </c>
      <c r="I26" s="36">
        <f t="shared" si="10"/>
        <v>0.100342</v>
      </c>
      <c r="J26" s="36">
        <f t="shared" si="10"/>
        <v>14.619762</v>
      </c>
      <c r="K26" s="36">
        <f t="shared" si="10"/>
        <v>0.12428000000000002</v>
      </c>
      <c r="L26" s="74">
        <f t="shared" si="10"/>
        <v>0.8636899999999998</v>
      </c>
      <c r="M26" s="38">
        <f>M25/5</f>
        <v>0.12547999999999998</v>
      </c>
      <c r="N26" s="50">
        <f>N25/5</f>
        <v>0.12308</v>
      </c>
      <c r="O26" s="50">
        <f aca="true" t="shared" si="11" ref="O26:P26">O25/5</f>
        <v>0.172126</v>
      </c>
      <c r="P26" s="50">
        <f t="shared" si="11"/>
        <v>0.17032600000000003</v>
      </c>
    </row>
    <row r="27" spans="1:16" ht="15.75" thickTop="1">
      <c r="A27" s="39">
        <v>42731</v>
      </c>
      <c r="B27" s="40">
        <v>0.17167</v>
      </c>
      <c r="C27" s="40">
        <v>0.23104</v>
      </c>
      <c r="D27" s="41">
        <v>0.11813</v>
      </c>
      <c r="E27" s="42">
        <v>148.30991</v>
      </c>
      <c r="F27" s="41">
        <v>0.17897</v>
      </c>
      <c r="G27" s="42">
        <v>0.09218</v>
      </c>
      <c r="H27" s="41">
        <v>0.17869</v>
      </c>
      <c r="I27" s="42">
        <v>0.10059</v>
      </c>
      <c r="J27" s="42">
        <v>14.47127</v>
      </c>
      <c r="K27" s="42">
        <v>0.1235</v>
      </c>
      <c r="L27" s="40">
        <v>0.85803</v>
      </c>
      <c r="M27" s="43">
        <v>0.1247</v>
      </c>
      <c r="N27" s="44">
        <v>0.1223</v>
      </c>
      <c r="O27" s="43">
        <v>0.17257</v>
      </c>
      <c r="P27" s="44">
        <v>0.17077</v>
      </c>
    </row>
    <row r="28" spans="1:16" ht="15">
      <c r="A28" s="39">
        <v>42732</v>
      </c>
      <c r="B28" s="40">
        <v>0.17147</v>
      </c>
      <c r="C28" s="40">
        <v>0.23079</v>
      </c>
      <c r="D28" s="41">
        <v>0.118</v>
      </c>
      <c r="E28" s="42">
        <v>148.45212</v>
      </c>
      <c r="F28" s="41">
        <v>0.17891</v>
      </c>
      <c r="G28" s="42">
        <v>0.09204</v>
      </c>
      <c r="H28" s="41">
        <v>0.17858</v>
      </c>
      <c r="I28" s="42">
        <v>0.10055</v>
      </c>
      <c r="J28" s="42">
        <v>14.4691</v>
      </c>
      <c r="K28" s="42">
        <v>0.1233</v>
      </c>
      <c r="L28" s="40">
        <v>0.85695</v>
      </c>
      <c r="M28" s="43">
        <v>0.1245</v>
      </c>
      <c r="N28" s="44">
        <v>0.1221</v>
      </c>
      <c r="O28" s="43">
        <v>0.17237</v>
      </c>
      <c r="P28" s="44">
        <v>0.17057</v>
      </c>
    </row>
    <row r="29" spans="1:16" ht="15">
      <c r="A29" s="39">
        <v>42733</v>
      </c>
      <c r="B29" s="40">
        <v>0.17168</v>
      </c>
      <c r="C29" s="40">
        <v>0.23167</v>
      </c>
      <c r="D29" s="41">
        <v>0.11845</v>
      </c>
      <c r="E29" s="42">
        <v>149.20186</v>
      </c>
      <c r="F29" s="41">
        <v>0.17858</v>
      </c>
      <c r="G29" s="42">
        <v>0.09225</v>
      </c>
      <c r="H29" s="41">
        <v>0.17908</v>
      </c>
      <c r="I29" s="42">
        <v>0.10079</v>
      </c>
      <c r="J29" s="42">
        <v>14.48908</v>
      </c>
      <c r="K29" s="42">
        <v>0.1234</v>
      </c>
      <c r="L29" s="40">
        <v>0.85847</v>
      </c>
      <c r="M29" s="43">
        <v>0.1246</v>
      </c>
      <c r="N29" s="44">
        <v>0.1222</v>
      </c>
      <c r="O29" s="43">
        <v>0.17258</v>
      </c>
      <c r="P29" s="44">
        <v>0.17078</v>
      </c>
    </row>
    <row r="30" spans="1:16" ht="15.75" thickBot="1">
      <c r="A30" s="45">
        <v>42734</v>
      </c>
      <c r="B30" s="46">
        <v>0.17166</v>
      </c>
      <c r="C30" s="46">
        <v>0.2311</v>
      </c>
      <c r="D30" s="47">
        <v>0.11816</v>
      </c>
      <c r="E30" s="48">
        <v>149.40984</v>
      </c>
      <c r="F30" s="47">
        <v>0.178</v>
      </c>
      <c r="G30" s="48">
        <v>0.09223</v>
      </c>
      <c r="H30" s="47">
        <v>0.17917</v>
      </c>
      <c r="I30" s="48">
        <v>0.10099</v>
      </c>
      <c r="J30" s="48">
        <v>14.4836</v>
      </c>
      <c r="K30" s="48">
        <v>0.1236</v>
      </c>
      <c r="L30" s="46">
        <v>0.85942</v>
      </c>
      <c r="M30" s="23">
        <v>0.1248</v>
      </c>
      <c r="N30" s="24">
        <v>0.1224</v>
      </c>
      <c r="O30" s="23">
        <v>0.12756</v>
      </c>
      <c r="P30" s="24">
        <v>0.17076</v>
      </c>
    </row>
    <row r="31" spans="1:16" ht="15.75" thickTop="1">
      <c r="A31" s="28" t="s">
        <v>18</v>
      </c>
      <c r="B31" s="29">
        <f>SUM(B27:B30)</f>
        <v>0.6864800000000001</v>
      </c>
      <c r="C31" s="29">
        <f>SUM(C27:C30)</f>
        <v>0.9246</v>
      </c>
      <c r="D31" s="30">
        <f aca="true" t="shared" si="12" ref="D31:J31">SUM(D27:D30)</f>
        <v>0.47274</v>
      </c>
      <c r="E31" s="31">
        <f t="shared" si="12"/>
        <v>595.37373</v>
      </c>
      <c r="F31" s="30">
        <f t="shared" si="12"/>
        <v>0.7144599999999999</v>
      </c>
      <c r="G31" s="31">
        <f t="shared" si="12"/>
        <v>0.3687</v>
      </c>
      <c r="H31" s="30">
        <f t="shared" si="12"/>
        <v>0.7155199999999999</v>
      </c>
      <c r="I31" s="31">
        <f t="shared" si="12"/>
        <v>0.40291999999999994</v>
      </c>
      <c r="J31" s="31">
        <f t="shared" si="12"/>
        <v>57.91305</v>
      </c>
      <c r="K31" s="31">
        <f aca="true" t="shared" si="13" ref="K31:P31">SUM(K27:K30)</f>
        <v>0.4938</v>
      </c>
      <c r="L31" s="29">
        <f t="shared" si="13"/>
        <v>3.43287</v>
      </c>
      <c r="M31" s="32">
        <f t="shared" si="13"/>
        <v>0.49860000000000004</v>
      </c>
      <c r="N31" s="33">
        <f t="shared" si="13"/>
        <v>0.48900000000000005</v>
      </c>
      <c r="O31" s="33">
        <f t="shared" si="13"/>
        <v>0.64508</v>
      </c>
      <c r="P31" s="33">
        <f t="shared" si="13"/>
        <v>0.6828799999999999</v>
      </c>
    </row>
    <row r="32" spans="1:16" ht="15.75" thickBot="1">
      <c r="A32" s="34" t="s">
        <v>19</v>
      </c>
      <c r="B32" s="35">
        <f>B31/4</f>
        <v>0.17162000000000002</v>
      </c>
      <c r="C32" s="35">
        <f aca="true" t="shared" si="14" ref="C32:L32">C31/4</f>
        <v>0.23115</v>
      </c>
      <c r="D32" s="35">
        <f t="shared" si="14"/>
        <v>0.118185</v>
      </c>
      <c r="E32" s="35">
        <f t="shared" si="14"/>
        <v>148.8434325</v>
      </c>
      <c r="F32" s="35">
        <f t="shared" si="14"/>
        <v>0.17861499999999997</v>
      </c>
      <c r="G32" s="35">
        <f t="shared" si="14"/>
        <v>0.092175</v>
      </c>
      <c r="H32" s="35">
        <f t="shared" si="14"/>
        <v>0.17887999999999998</v>
      </c>
      <c r="I32" s="35">
        <f t="shared" si="14"/>
        <v>0.10072999999999999</v>
      </c>
      <c r="J32" s="35">
        <f t="shared" si="14"/>
        <v>14.4782625</v>
      </c>
      <c r="K32" s="35">
        <f t="shared" si="14"/>
        <v>0.12345</v>
      </c>
      <c r="L32" s="35">
        <f t="shared" si="14"/>
        <v>0.8582175</v>
      </c>
      <c r="M32" s="38">
        <f>M31/4</f>
        <v>0.12465000000000001</v>
      </c>
      <c r="N32" s="38">
        <f aca="true" t="shared" si="15" ref="N32:P32">N31/4</f>
        <v>0.12225000000000001</v>
      </c>
      <c r="O32" s="38">
        <f t="shared" si="15"/>
        <v>0.16127</v>
      </c>
      <c r="P32" s="38">
        <f t="shared" si="15"/>
        <v>0.17071999999999998</v>
      </c>
    </row>
    <row r="33" spans="1:16" ht="15.75" thickTop="1">
      <c r="A33" s="51"/>
      <c r="B33" s="40"/>
      <c r="C33" s="40"/>
      <c r="D33" s="41"/>
      <c r="E33" s="42"/>
      <c r="F33" s="41"/>
      <c r="G33" s="42"/>
      <c r="H33" s="41"/>
      <c r="I33" s="42"/>
      <c r="J33" s="42"/>
      <c r="K33" s="41"/>
      <c r="L33" s="42"/>
      <c r="M33" s="43"/>
      <c r="N33" s="44"/>
      <c r="O33" s="43"/>
      <c r="P33" s="44"/>
    </row>
    <row r="34" spans="1:16" ht="15">
      <c r="A34" s="51"/>
      <c r="B34" s="40"/>
      <c r="C34" s="52"/>
      <c r="D34" s="53"/>
      <c r="E34" s="54" t="s">
        <v>20</v>
      </c>
      <c r="F34" s="41"/>
      <c r="G34" s="42"/>
      <c r="H34" s="41"/>
      <c r="I34" s="42"/>
      <c r="J34" s="42"/>
      <c r="K34" s="41"/>
      <c r="L34" s="42"/>
      <c r="M34" s="43"/>
      <c r="N34" s="44"/>
      <c r="O34" s="43"/>
      <c r="P34" s="44"/>
    </row>
    <row r="35" spans="1:16" ht="15.75" thickBot="1">
      <c r="A35" s="55"/>
      <c r="B35" s="56"/>
      <c r="C35" s="56"/>
      <c r="D35" s="57"/>
      <c r="E35" s="58"/>
      <c r="F35" s="57"/>
      <c r="G35" s="58"/>
      <c r="H35" s="57"/>
      <c r="I35" s="58"/>
      <c r="J35" s="58"/>
      <c r="K35" s="57"/>
      <c r="L35" s="58"/>
      <c r="M35" s="59"/>
      <c r="N35" s="60"/>
      <c r="O35" s="59"/>
      <c r="P35" s="60"/>
    </row>
    <row r="36" spans="1:16" ht="15">
      <c r="A36" s="61" t="s">
        <v>21</v>
      </c>
      <c r="B36" s="62">
        <f>SUM(B6:B10,B13:B17,B20:B24,B27:B30)</f>
        <v>3.2263700000000006</v>
      </c>
      <c r="C36" s="62">
        <f aca="true" t="shared" si="16" ref="C36:L36">SUM(C6:C10,C13:C17,C20:C24,C27:C30)</f>
        <v>4.39598</v>
      </c>
      <c r="D36" s="62">
        <f t="shared" si="16"/>
        <v>2.24759</v>
      </c>
      <c r="E36" s="62">
        <f t="shared" si="16"/>
        <v>2801.94627</v>
      </c>
      <c r="F36" s="62">
        <f t="shared" si="16"/>
        <v>3.3675900000000003</v>
      </c>
      <c r="G36" s="62">
        <f t="shared" si="16"/>
        <v>1.7614199999999998</v>
      </c>
      <c r="H36" s="62">
        <f t="shared" si="16"/>
        <v>3.41258</v>
      </c>
      <c r="I36" s="62">
        <f>SUM(I6:I10,I13:I17,I20:I24,I27:I30)</f>
        <v>1.8984699999999997</v>
      </c>
      <c r="J36" s="62">
        <f t="shared" si="16"/>
        <v>275.09843</v>
      </c>
      <c r="K36" s="62">
        <f t="shared" si="16"/>
        <v>2.3709000000000002</v>
      </c>
      <c r="L36" s="62">
        <f t="shared" si="16"/>
        <v>16.407729999999997</v>
      </c>
      <c r="M36" s="32">
        <f>SUM(M6:M10,M13:M17,M20:M24,M27:M30)</f>
        <v>2.3937</v>
      </c>
      <c r="N36" s="32">
        <f>SUM(N10:N10,N13:N17,N20:N24,N27:N30)</f>
        <v>1.8512000000000004</v>
      </c>
      <c r="O36" s="32">
        <f>SUM(O10:O10,O13:O17,O20:O24,O27:O30)</f>
        <v>2.4823</v>
      </c>
      <c r="P36" s="32">
        <f>SUM(P10:P10,P13:P17,P20:P24,P27:P30)</f>
        <v>2.5403000000000007</v>
      </c>
    </row>
    <row r="37" spans="1:16" ht="15">
      <c r="A37" s="61" t="s">
        <v>22</v>
      </c>
      <c r="B37" s="62">
        <f>B36/19</f>
        <v>0.1698089473684211</v>
      </c>
      <c r="C37" s="62">
        <f>C36/19</f>
        <v>0.23136736842105263</v>
      </c>
      <c r="D37" s="62">
        <f aca="true" t="shared" si="17" ref="D37:L37">D36/19</f>
        <v>0.1182942105263158</v>
      </c>
      <c r="E37" s="62">
        <f t="shared" si="17"/>
        <v>147.47085631578946</v>
      </c>
      <c r="F37" s="62">
        <f t="shared" si="17"/>
        <v>0.17724157894736844</v>
      </c>
      <c r="G37" s="62">
        <f t="shared" si="17"/>
        <v>0.09270631578947368</v>
      </c>
      <c r="H37" s="62">
        <f t="shared" si="17"/>
        <v>0.17960947368421054</v>
      </c>
      <c r="I37" s="62">
        <f>I36/19</f>
        <v>0.0999194736842105</v>
      </c>
      <c r="J37" s="62">
        <f t="shared" si="17"/>
        <v>14.478864736842105</v>
      </c>
      <c r="K37" s="62">
        <f t="shared" si="17"/>
        <v>0.1247842105263158</v>
      </c>
      <c r="L37" s="62">
        <f t="shared" si="17"/>
        <v>0.8635647368421051</v>
      </c>
      <c r="M37" s="32">
        <f>M36/19</f>
        <v>0.12598421052631578</v>
      </c>
      <c r="N37" s="32">
        <f aca="true" t="shared" si="18" ref="N37:P37">N36/19</f>
        <v>0.09743157894736844</v>
      </c>
      <c r="O37" s="32">
        <f t="shared" si="18"/>
        <v>0.13064736842105262</v>
      </c>
      <c r="P37" s="32">
        <f t="shared" si="18"/>
        <v>0.13370000000000004</v>
      </c>
    </row>
    <row r="38" spans="1:16" ht="15">
      <c r="A38" s="61" t="s">
        <v>23</v>
      </c>
      <c r="B38" s="62">
        <f>1/B37</f>
        <v>5.88897119673193</v>
      </c>
      <c r="C38" s="62">
        <f>1/C37</f>
        <v>4.322130673933913</v>
      </c>
      <c r="D38" s="63">
        <f>1/D37</f>
        <v>8.453499081238126</v>
      </c>
      <c r="E38" s="63">
        <f>1000/E37</f>
        <v>6.781000836250868</v>
      </c>
      <c r="F38" s="63">
        <f aca="true" t="shared" si="19" ref="F38:J38">1/F37</f>
        <v>5.642016991379591</v>
      </c>
      <c r="G38" s="63">
        <f t="shared" si="19"/>
        <v>10.78675159814241</v>
      </c>
      <c r="H38" s="63">
        <f t="shared" si="19"/>
        <v>5.56763504445317</v>
      </c>
      <c r="I38" s="63">
        <f t="shared" si="19"/>
        <v>10.008059121292412</v>
      </c>
      <c r="J38" s="63">
        <f t="shared" si="19"/>
        <v>0.0690661884184508</v>
      </c>
      <c r="K38" s="64">
        <f>100/K37</f>
        <v>801.3834408874267</v>
      </c>
      <c r="L38" s="64">
        <f>100/L37</f>
        <v>115.79907762987325</v>
      </c>
      <c r="M38" s="32">
        <f>1/M37</f>
        <v>7.937502611020596</v>
      </c>
      <c r="N38" s="32">
        <f aca="true" t="shared" si="20" ref="N38:P38">1/N37</f>
        <v>10.263612791702677</v>
      </c>
      <c r="O38" s="32">
        <f t="shared" si="20"/>
        <v>7.654191677073682</v>
      </c>
      <c r="P38" s="32">
        <f t="shared" si="20"/>
        <v>7.479431563201194</v>
      </c>
    </row>
    <row r="39" spans="1:16" ht="15.75" thickBot="1">
      <c r="A39" s="55"/>
      <c r="B39" s="65"/>
      <c r="C39" s="65"/>
      <c r="D39" s="66"/>
      <c r="E39" s="67"/>
      <c r="F39" s="66"/>
      <c r="G39" s="67"/>
      <c r="H39" s="66"/>
      <c r="I39" s="67"/>
      <c r="J39" s="67"/>
      <c r="K39" s="66"/>
      <c r="L39" s="67"/>
      <c r="M39" s="68"/>
      <c r="N39" s="69"/>
      <c r="O39" s="68"/>
      <c r="P39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90" zoomScaleNormal="90" workbookViewId="0" topLeftCell="A1">
      <pane ySplit="5" topLeftCell="A6" activePane="bottomLeft" state="frozen"/>
      <selection pane="bottomLeft" activeCell="S19" sqref="S19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26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42401</v>
      </c>
      <c r="B6" s="70">
        <v>0.17373</v>
      </c>
      <c r="C6" s="70">
        <v>0.22213</v>
      </c>
      <c r="D6" s="71">
        <v>0.11357</v>
      </c>
      <c r="E6" s="72">
        <v>148.38351</v>
      </c>
      <c r="F6" s="71">
        <v>0.18955</v>
      </c>
      <c r="G6" s="72">
        <v>0.08955</v>
      </c>
      <c r="H6" s="71">
        <v>0.17517</v>
      </c>
      <c r="I6" s="72">
        <v>0.08641</v>
      </c>
      <c r="J6" s="72">
        <v>14.9013</v>
      </c>
      <c r="K6" s="71">
        <v>0.123</v>
      </c>
      <c r="L6" s="85">
        <v>0.80886</v>
      </c>
      <c r="M6" s="43">
        <v>0.1242</v>
      </c>
      <c r="N6" s="44">
        <v>0.1218</v>
      </c>
      <c r="O6" s="43">
        <v>0.17463</v>
      </c>
      <c r="P6" s="44">
        <v>0.17283</v>
      </c>
    </row>
    <row r="7" spans="1:16" ht="15">
      <c r="A7" s="26">
        <v>42402</v>
      </c>
      <c r="B7" s="70">
        <v>0.17369</v>
      </c>
      <c r="C7" s="70">
        <v>0.2213</v>
      </c>
      <c r="D7" s="71">
        <v>0.11315</v>
      </c>
      <c r="E7" s="72">
        <v>148.20024</v>
      </c>
      <c r="F7" s="71">
        <v>0.18913</v>
      </c>
      <c r="G7" s="72">
        <v>0.08927</v>
      </c>
      <c r="H7" s="71">
        <v>0.17522</v>
      </c>
      <c r="I7" s="72">
        <v>0.08571</v>
      </c>
      <c r="J7" s="72">
        <v>14.89207</v>
      </c>
      <c r="K7" s="71">
        <v>0.123</v>
      </c>
      <c r="L7" s="72">
        <v>0.80906</v>
      </c>
      <c r="M7" s="43">
        <v>0.1242</v>
      </c>
      <c r="N7" s="44">
        <v>0.1218</v>
      </c>
      <c r="O7" s="43">
        <v>0.17459</v>
      </c>
      <c r="P7" s="44">
        <v>0.17279</v>
      </c>
    </row>
    <row r="8" spans="1:16" ht="15">
      <c r="A8" s="26">
        <v>42403</v>
      </c>
      <c r="B8" s="70">
        <v>0.17383</v>
      </c>
      <c r="C8" s="70">
        <v>0.22049</v>
      </c>
      <c r="D8" s="71">
        <v>0.11274</v>
      </c>
      <c r="E8" s="72">
        <v>148.23668</v>
      </c>
      <c r="F8" s="71">
        <v>0.18898</v>
      </c>
      <c r="G8" s="72">
        <v>0.08898</v>
      </c>
      <c r="H8" s="71">
        <v>0.17541</v>
      </c>
      <c r="I8" s="72">
        <v>0.08551</v>
      </c>
      <c r="J8" s="72">
        <v>14.80828</v>
      </c>
      <c r="K8" s="71">
        <v>0.123</v>
      </c>
      <c r="L8" s="72">
        <v>0.80926</v>
      </c>
      <c r="M8" s="43">
        <v>0.1242</v>
      </c>
      <c r="N8" s="44">
        <v>0.1218</v>
      </c>
      <c r="O8" s="43">
        <v>0.17473</v>
      </c>
      <c r="P8" s="44">
        <v>0.17293</v>
      </c>
    </row>
    <row r="9" spans="1:16" ht="15">
      <c r="A9" s="26">
        <v>42404</v>
      </c>
      <c r="B9" s="70">
        <v>0.17384</v>
      </c>
      <c r="C9" s="70">
        <v>0.21881</v>
      </c>
      <c r="D9" s="71">
        <v>0.11187</v>
      </c>
      <c r="E9" s="72">
        <v>150.14464</v>
      </c>
      <c r="F9" s="71">
        <v>0.18688</v>
      </c>
      <c r="G9" s="72">
        <v>0.08915</v>
      </c>
      <c r="H9" s="71">
        <v>0.1756</v>
      </c>
      <c r="I9" s="72">
        <v>0.0849</v>
      </c>
      <c r="J9" s="72">
        <v>14.6118</v>
      </c>
      <c r="K9" s="71">
        <v>0.1234</v>
      </c>
      <c r="L9" s="72">
        <v>0.81169</v>
      </c>
      <c r="M9" s="43">
        <v>0.1246</v>
      </c>
      <c r="N9" s="44">
        <v>0.1222</v>
      </c>
      <c r="O9" s="43">
        <v>0.17474</v>
      </c>
      <c r="P9" s="44">
        <v>0.17294</v>
      </c>
    </row>
    <row r="10" spans="1:16" ht="15.75" thickBot="1">
      <c r="A10" s="27">
        <v>42405</v>
      </c>
      <c r="B10" s="20">
        <v>0.17234</v>
      </c>
      <c r="C10" s="20">
        <v>0.21772</v>
      </c>
      <c r="D10" s="21">
        <v>0.1113</v>
      </c>
      <c r="E10" s="22">
        <v>148.78772</v>
      </c>
      <c r="F10" s="21">
        <v>0.18552</v>
      </c>
      <c r="G10" s="22">
        <v>0.08888</v>
      </c>
      <c r="H10" s="21">
        <v>0.1743</v>
      </c>
      <c r="I10" s="22">
        <v>0.08511</v>
      </c>
      <c r="J10" s="22">
        <v>14.57161</v>
      </c>
      <c r="K10" s="21">
        <v>0.1242</v>
      </c>
      <c r="L10" s="22">
        <v>0.81606</v>
      </c>
      <c r="M10" s="23">
        <v>0.1254</v>
      </c>
      <c r="N10" s="24">
        <v>0.123</v>
      </c>
      <c r="O10" s="23">
        <v>0.17234</v>
      </c>
      <c r="P10" s="24">
        <v>0.17144</v>
      </c>
    </row>
    <row r="11" spans="1:16" ht="15.75" thickTop="1">
      <c r="A11" s="28" t="s">
        <v>18</v>
      </c>
      <c r="B11" s="29">
        <f>SUM(B6:B10)</f>
        <v>0.8674299999999999</v>
      </c>
      <c r="C11" s="29">
        <f>SUM(C6:C10)</f>
        <v>1.10045</v>
      </c>
      <c r="D11" s="29">
        <f>SUM(D6:D10)</f>
        <v>0.56263</v>
      </c>
      <c r="E11" s="29">
        <f aca="true" t="shared" si="0" ref="E11:K11">SUM(E6:E10)</f>
        <v>743.75279</v>
      </c>
      <c r="F11" s="29">
        <f t="shared" si="0"/>
        <v>0.94006</v>
      </c>
      <c r="G11" s="29">
        <f t="shared" si="0"/>
        <v>0.44583000000000006</v>
      </c>
      <c r="H11" s="29">
        <f t="shared" si="0"/>
        <v>0.8757</v>
      </c>
      <c r="I11" s="29">
        <f t="shared" si="0"/>
        <v>0.42764</v>
      </c>
      <c r="J11" s="29">
        <f t="shared" si="0"/>
        <v>73.78506000000002</v>
      </c>
      <c r="K11" s="30">
        <f t="shared" si="0"/>
        <v>0.6166</v>
      </c>
      <c r="L11" s="31">
        <f>SUM(L6:L10)</f>
        <v>4.05493</v>
      </c>
      <c r="M11" s="32">
        <f>SUM(M6:M10)</f>
        <v>0.6226</v>
      </c>
      <c r="N11" s="32">
        <f aca="true" t="shared" si="1" ref="N11:P11">SUM(N6:N10)</f>
        <v>0.6106</v>
      </c>
      <c r="O11" s="32">
        <f t="shared" si="1"/>
        <v>0.87103</v>
      </c>
      <c r="P11" s="32">
        <f t="shared" si="1"/>
        <v>0.8629300000000001</v>
      </c>
    </row>
    <row r="12" spans="1:16" ht="15.75" thickBot="1">
      <c r="A12" s="34" t="s">
        <v>19</v>
      </c>
      <c r="B12" s="74">
        <f>B11/5</f>
        <v>0.17348599999999997</v>
      </c>
      <c r="C12" s="74">
        <f>C11/5</f>
        <v>0.22008999999999998</v>
      </c>
      <c r="D12" s="74">
        <f aca="true" t="shared" si="2" ref="D12:L12">D11/5</f>
        <v>0.11252599999999999</v>
      </c>
      <c r="E12" s="74">
        <f t="shared" si="2"/>
        <v>148.750558</v>
      </c>
      <c r="F12" s="74">
        <f t="shared" si="2"/>
        <v>0.188012</v>
      </c>
      <c r="G12" s="74">
        <f t="shared" si="2"/>
        <v>0.08916600000000001</v>
      </c>
      <c r="H12" s="74">
        <f t="shared" si="2"/>
        <v>0.17514000000000002</v>
      </c>
      <c r="I12" s="74">
        <f t="shared" si="2"/>
        <v>0.085528</v>
      </c>
      <c r="J12" s="74">
        <f t="shared" si="2"/>
        <v>14.757012000000003</v>
      </c>
      <c r="K12" s="83">
        <f t="shared" si="2"/>
        <v>0.12332000000000001</v>
      </c>
      <c r="L12" s="86">
        <f t="shared" si="2"/>
        <v>0.810986</v>
      </c>
      <c r="M12" s="75">
        <f>M11/5</f>
        <v>0.12452</v>
      </c>
      <c r="N12" s="75">
        <f>N11/5</f>
        <v>0.12212</v>
      </c>
      <c r="O12" s="75">
        <f>O11/5</f>
        <v>0.174206</v>
      </c>
      <c r="P12" s="75">
        <f>P11/5</f>
        <v>0.17258600000000002</v>
      </c>
    </row>
    <row r="13" spans="1:16" ht="15.75" thickTop="1">
      <c r="A13" s="39">
        <v>42408</v>
      </c>
      <c r="B13" s="40">
        <v>0.17415</v>
      </c>
      <c r="C13" s="40">
        <v>0.21626</v>
      </c>
      <c r="D13" s="41">
        <v>0.11057</v>
      </c>
      <c r="E13" s="42">
        <v>147.58625</v>
      </c>
      <c r="F13" s="41">
        <v>0.18618</v>
      </c>
      <c r="G13" s="42">
        <v>0.08817</v>
      </c>
      <c r="H13" s="41">
        <v>0.17294</v>
      </c>
      <c r="I13" s="42">
        <v>0.08509</v>
      </c>
      <c r="J13" s="42">
        <v>14.42101</v>
      </c>
      <c r="K13" s="41">
        <v>0.1233</v>
      </c>
      <c r="L13" s="42">
        <v>0.8102</v>
      </c>
      <c r="M13" s="43">
        <v>0.1245</v>
      </c>
      <c r="N13" s="44">
        <v>0.1221</v>
      </c>
      <c r="O13" s="43">
        <v>0.17505</v>
      </c>
      <c r="P13" s="44">
        <v>0.17325</v>
      </c>
    </row>
    <row r="14" spans="1:16" ht="15">
      <c r="A14" s="39">
        <v>42409</v>
      </c>
      <c r="B14" s="40">
        <v>0.17401</v>
      </c>
      <c r="C14" s="40">
        <v>0.21628</v>
      </c>
      <c r="D14" s="41">
        <v>0.11058</v>
      </c>
      <c r="E14" s="42">
        <v>148.7203</v>
      </c>
      <c r="F14" s="41">
        <v>0.18607</v>
      </c>
      <c r="G14" s="42">
        <v>0.08545</v>
      </c>
      <c r="H14" s="41">
        <v>0.17344</v>
      </c>
      <c r="I14" s="42">
        <v>0.08545</v>
      </c>
      <c r="J14" s="42">
        <v>14.32237</v>
      </c>
      <c r="K14" s="41">
        <v>0.1233</v>
      </c>
      <c r="L14" s="42">
        <v>0.8102</v>
      </c>
      <c r="M14" s="43">
        <v>0.1245</v>
      </c>
      <c r="N14" s="44">
        <v>0.1221</v>
      </c>
      <c r="O14" s="43">
        <v>0.17491</v>
      </c>
      <c r="P14" s="44">
        <v>0.17311</v>
      </c>
    </row>
    <row r="15" spans="1:16" ht="15">
      <c r="A15" s="39">
        <v>42410</v>
      </c>
      <c r="B15" s="40">
        <v>0.17459</v>
      </c>
      <c r="C15" s="40">
        <v>0.21356</v>
      </c>
      <c r="D15" s="41">
        <v>0.10919</v>
      </c>
      <c r="E15" s="42">
        <v>148.09077</v>
      </c>
      <c r="F15" s="41">
        <v>0.18592</v>
      </c>
      <c r="G15" s="42">
        <v>0.08788</v>
      </c>
      <c r="H15" s="41">
        <v>0.17224</v>
      </c>
      <c r="I15" s="42">
        <v>0.08508</v>
      </c>
      <c r="J15" s="42">
        <v>14.13793</v>
      </c>
      <c r="K15" s="41">
        <v>0.123</v>
      </c>
      <c r="L15" s="42">
        <v>0.80822</v>
      </c>
      <c r="M15" s="43">
        <v>0.1242</v>
      </c>
      <c r="N15" s="44">
        <v>0.1218</v>
      </c>
      <c r="O15" s="43">
        <v>0.17549</v>
      </c>
      <c r="P15" s="44">
        <v>0.17369</v>
      </c>
    </row>
    <row r="16" spans="1:16" ht="15">
      <c r="A16" s="39">
        <v>42411</v>
      </c>
      <c r="B16" s="40">
        <v>0.1742</v>
      </c>
      <c r="C16" s="40">
        <v>0.21498</v>
      </c>
      <c r="D16" s="41">
        <v>0.10992</v>
      </c>
      <c r="E16" s="42">
        <v>147.78261</v>
      </c>
      <c r="F16" s="41">
        <v>0.1856</v>
      </c>
      <c r="G16" s="42">
        <v>0.08797</v>
      </c>
      <c r="H16" s="41">
        <v>0.17207</v>
      </c>
      <c r="I16" s="42">
        <v>0.08511</v>
      </c>
      <c r="J16" s="42">
        <v>14.10277</v>
      </c>
      <c r="K16" s="41">
        <v>0.1234</v>
      </c>
      <c r="L16" s="42">
        <v>0.81085</v>
      </c>
      <c r="M16" s="43">
        <v>0.1246</v>
      </c>
      <c r="N16" s="44">
        <v>0.1222</v>
      </c>
      <c r="O16" s="43">
        <v>0.1751</v>
      </c>
      <c r="P16" s="44">
        <v>0.1733</v>
      </c>
    </row>
    <row r="17" spans="1:16" ht="15.75" thickBot="1">
      <c r="A17" s="45">
        <v>42412</v>
      </c>
      <c r="B17" s="46">
        <v>0.17455</v>
      </c>
      <c r="C17" s="46">
        <v>0.21303</v>
      </c>
      <c r="D17" s="47">
        <v>0.10902</v>
      </c>
      <c r="E17" s="48">
        <v>147.89505</v>
      </c>
      <c r="F17" s="47">
        <v>0.18528</v>
      </c>
      <c r="G17" s="48">
        <v>0.08528</v>
      </c>
      <c r="H17" s="47">
        <v>0.17455</v>
      </c>
      <c r="I17" s="48">
        <v>0.08532</v>
      </c>
      <c r="J17" s="48">
        <v>13.8444</v>
      </c>
      <c r="K17" s="47">
        <v>0.1234</v>
      </c>
      <c r="L17" s="48">
        <v>0.81085</v>
      </c>
      <c r="M17" s="23">
        <v>0.1246</v>
      </c>
      <c r="N17" s="24">
        <v>0.1222</v>
      </c>
      <c r="O17" s="23">
        <v>0.17545</v>
      </c>
      <c r="P17" s="24">
        <v>0.17365</v>
      </c>
    </row>
    <row r="18" spans="1:16" ht="15.75" thickTop="1">
      <c r="A18" s="28" t="s">
        <v>18</v>
      </c>
      <c r="B18" s="29">
        <f>SUM(B13:B17)</f>
        <v>0.8715</v>
      </c>
      <c r="C18" s="29">
        <f>SUM(C13:C17)</f>
        <v>1.0741100000000001</v>
      </c>
      <c r="D18" s="31">
        <f aca="true" t="shared" si="3" ref="D18:L18">SUM(D13:D17)</f>
        <v>0.54928</v>
      </c>
      <c r="E18" s="31">
        <f t="shared" si="3"/>
        <v>740.07498</v>
      </c>
      <c r="F18" s="31">
        <f t="shared" si="3"/>
        <v>0.92905</v>
      </c>
      <c r="G18" s="31">
        <f t="shared" si="3"/>
        <v>0.43474999999999997</v>
      </c>
      <c r="H18" s="31">
        <f t="shared" si="3"/>
        <v>0.86524</v>
      </c>
      <c r="I18" s="31">
        <f t="shared" si="3"/>
        <v>0.42605000000000004</v>
      </c>
      <c r="J18" s="31">
        <f t="shared" si="3"/>
        <v>70.82848</v>
      </c>
      <c r="K18" s="49">
        <f t="shared" si="3"/>
        <v>0.6164000000000001</v>
      </c>
      <c r="L18" s="31">
        <f t="shared" si="3"/>
        <v>4.05032</v>
      </c>
      <c r="M18" s="32">
        <f>SUM(M13:M17)</f>
        <v>0.6224</v>
      </c>
      <c r="N18" s="32">
        <f aca="true" t="shared" si="4" ref="N18:P18">SUM(N13:N17)</f>
        <v>0.6103999999999999</v>
      </c>
      <c r="O18" s="32">
        <f t="shared" si="4"/>
        <v>0.8760000000000001</v>
      </c>
      <c r="P18" s="32">
        <f t="shared" si="4"/>
        <v>0.867</v>
      </c>
    </row>
    <row r="19" spans="1:16" ht="15.75" thickBot="1">
      <c r="A19" s="34" t="s">
        <v>19</v>
      </c>
      <c r="B19" s="35">
        <f>B18/5</f>
        <v>0.1743</v>
      </c>
      <c r="C19" s="35">
        <f>C18/5</f>
        <v>0.214822</v>
      </c>
      <c r="D19" s="36">
        <f aca="true" t="shared" si="5" ref="D19:L19">D18/5</f>
        <v>0.109856</v>
      </c>
      <c r="E19" s="36">
        <f t="shared" si="5"/>
        <v>148.014996</v>
      </c>
      <c r="F19" s="36">
        <f t="shared" si="5"/>
        <v>0.18581</v>
      </c>
      <c r="G19" s="36">
        <f t="shared" si="5"/>
        <v>0.08695</v>
      </c>
      <c r="H19" s="36">
        <f t="shared" si="5"/>
        <v>0.173048</v>
      </c>
      <c r="I19" s="36">
        <f t="shared" si="5"/>
        <v>0.08521000000000001</v>
      </c>
      <c r="J19" s="36">
        <f t="shared" si="5"/>
        <v>14.165696</v>
      </c>
      <c r="K19" s="37">
        <f t="shared" si="5"/>
        <v>0.12328000000000001</v>
      </c>
      <c r="L19" s="36">
        <f t="shared" si="5"/>
        <v>0.810064</v>
      </c>
      <c r="M19" s="38">
        <f>M18/5</f>
        <v>0.12448</v>
      </c>
      <c r="N19" s="50">
        <f>N18/5</f>
        <v>0.12208</v>
      </c>
      <c r="O19" s="50">
        <f aca="true" t="shared" si="6" ref="O19:P19">O18/5</f>
        <v>0.17520000000000002</v>
      </c>
      <c r="P19" s="50">
        <f t="shared" si="6"/>
        <v>0.1734</v>
      </c>
    </row>
    <row r="20" spans="1:16" ht="15.75" thickTop="1">
      <c r="A20" s="39">
        <v>42415</v>
      </c>
      <c r="B20" s="40">
        <v>0.17381</v>
      </c>
      <c r="C20" s="40">
        <v>0.2148</v>
      </c>
      <c r="D20" s="41">
        <v>0.10983</v>
      </c>
      <c r="E20" s="42">
        <v>148.96215</v>
      </c>
      <c r="F20" s="41">
        <v>0.18642</v>
      </c>
      <c r="G20" s="42">
        <v>0.08785</v>
      </c>
      <c r="H20" s="41">
        <v>0.17234</v>
      </c>
      <c r="I20" s="42">
        <v>0.08512</v>
      </c>
      <c r="J20" s="42">
        <v>13.97341</v>
      </c>
      <c r="K20" s="41">
        <v>0.1235</v>
      </c>
      <c r="L20" s="42">
        <v>0.81151</v>
      </c>
      <c r="M20" s="43">
        <v>0.1247</v>
      </c>
      <c r="N20" s="44">
        <v>0.1223</v>
      </c>
      <c r="O20" s="43">
        <v>0.17471</v>
      </c>
      <c r="P20" s="44">
        <v>0.17291</v>
      </c>
    </row>
    <row r="21" spans="1:16" ht="15">
      <c r="A21" s="39">
        <v>42416</v>
      </c>
      <c r="B21" s="40">
        <v>0.17331</v>
      </c>
      <c r="C21" s="40">
        <v>0.21637</v>
      </c>
      <c r="D21" s="41">
        <v>0.11087</v>
      </c>
      <c r="E21" s="42">
        <v>149.76823</v>
      </c>
      <c r="F21" s="41">
        <v>0.18616</v>
      </c>
      <c r="G21" s="42">
        <v>0.08799</v>
      </c>
      <c r="H21" s="41">
        <v>0.17308</v>
      </c>
      <c r="I21" s="42">
        <v>0.08542</v>
      </c>
      <c r="J21" s="42">
        <v>14.10814</v>
      </c>
      <c r="K21" s="41">
        <v>0.1237</v>
      </c>
      <c r="L21" s="42">
        <v>0.80494</v>
      </c>
      <c r="M21" s="43">
        <v>0.1249</v>
      </c>
      <c r="N21" s="44">
        <v>0.1225</v>
      </c>
      <c r="O21" s="43">
        <v>0.17421</v>
      </c>
      <c r="P21" s="44">
        <v>0.17241</v>
      </c>
    </row>
    <row r="22" spans="1:16" ht="15">
      <c r="A22" s="39">
        <v>42417</v>
      </c>
      <c r="B22" s="40">
        <v>0.17357</v>
      </c>
      <c r="C22" s="40">
        <v>0.21672</v>
      </c>
      <c r="D22" s="41">
        <v>0.11081</v>
      </c>
      <c r="E22" s="42">
        <v>150.36419</v>
      </c>
      <c r="F22" s="41">
        <v>0.18698</v>
      </c>
      <c r="G22" s="42">
        <v>0.08841</v>
      </c>
      <c r="H22" s="41">
        <v>0.17336</v>
      </c>
      <c r="I22" s="42">
        <v>0.08599</v>
      </c>
      <c r="J22" s="42">
        <v>14.10662</v>
      </c>
      <c r="K22" s="41">
        <v>0.1236</v>
      </c>
      <c r="L22" s="42">
        <v>0.80464</v>
      </c>
      <c r="M22" s="43">
        <v>0.1248</v>
      </c>
      <c r="N22" s="44">
        <v>0.1224</v>
      </c>
      <c r="O22" s="43">
        <v>0.17447</v>
      </c>
      <c r="P22" s="44">
        <v>0.17267</v>
      </c>
    </row>
    <row r="23" spans="1:16" ht="15">
      <c r="A23" s="39">
        <v>42418</v>
      </c>
      <c r="B23" s="40">
        <v>0.17316</v>
      </c>
      <c r="C23" s="40">
        <v>0.21719</v>
      </c>
      <c r="D23" s="41">
        <v>0.11104</v>
      </c>
      <c r="E23" s="42">
        <v>151.36535</v>
      </c>
      <c r="F23" s="41">
        <v>0.18737</v>
      </c>
      <c r="G23" s="42">
        <v>0.08858</v>
      </c>
      <c r="H23" s="41">
        <v>0.17401</v>
      </c>
      <c r="I23" s="42">
        <v>0.08654</v>
      </c>
      <c r="J23" s="42">
        <v>14.10505</v>
      </c>
      <c r="K23" s="41">
        <v>0.1237</v>
      </c>
      <c r="L23" s="42">
        <v>0.8073</v>
      </c>
      <c r="M23" s="43">
        <v>0.1249</v>
      </c>
      <c r="N23" s="44">
        <v>0.1225</v>
      </c>
      <c r="O23" s="43">
        <v>0.17406</v>
      </c>
      <c r="P23" s="44">
        <v>0.17226</v>
      </c>
    </row>
    <row r="24" spans="1:16" ht="15.75" thickBot="1">
      <c r="A24" s="45">
        <v>42419</v>
      </c>
      <c r="B24" s="46">
        <v>0.17314</v>
      </c>
      <c r="C24" s="46">
        <v>0.21816</v>
      </c>
      <c r="D24" s="47">
        <v>0.11154</v>
      </c>
      <c r="E24" s="48">
        <v>148.88676</v>
      </c>
      <c r="F24" s="47">
        <v>0.18668</v>
      </c>
      <c r="G24" s="48">
        <v>0.0888</v>
      </c>
      <c r="H24" s="47">
        <v>0.17387</v>
      </c>
      <c r="I24" s="48">
        <v>0.08643</v>
      </c>
      <c r="J24" s="48">
        <v>14.09951</v>
      </c>
      <c r="K24" s="47">
        <v>0.1239</v>
      </c>
      <c r="L24" s="48">
        <v>0.80752</v>
      </c>
      <c r="M24" s="23">
        <v>0.1251</v>
      </c>
      <c r="N24" s="24">
        <v>0.1227</v>
      </c>
      <c r="O24" s="23">
        <v>0.17404</v>
      </c>
      <c r="P24" s="24">
        <v>0.17224</v>
      </c>
    </row>
    <row r="25" spans="1:16" ht="15.75" thickTop="1">
      <c r="A25" s="28" t="s">
        <v>18</v>
      </c>
      <c r="B25" s="29">
        <f>SUM(B20:B24)</f>
        <v>0.8669899999999999</v>
      </c>
      <c r="C25" s="29">
        <f>SUM(C20:C24)</f>
        <v>1.08324</v>
      </c>
      <c r="D25" s="31">
        <f aca="true" t="shared" si="7" ref="D25:P25">SUM(D20:D24)</f>
        <v>0.55409</v>
      </c>
      <c r="E25" s="31">
        <f t="shared" si="7"/>
        <v>749.34668</v>
      </c>
      <c r="F25" s="31">
        <f t="shared" si="7"/>
        <v>0.93361</v>
      </c>
      <c r="G25" s="31">
        <f t="shared" si="7"/>
        <v>0.44162999999999997</v>
      </c>
      <c r="H25" s="31">
        <f t="shared" si="7"/>
        <v>0.86666</v>
      </c>
      <c r="I25" s="31">
        <f t="shared" si="7"/>
        <v>0.4295</v>
      </c>
      <c r="J25" s="31">
        <f t="shared" si="7"/>
        <v>70.39273</v>
      </c>
      <c r="K25" s="49">
        <f t="shared" si="7"/>
        <v>0.6184000000000001</v>
      </c>
      <c r="L25" s="31"/>
      <c r="M25" s="32">
        <f t="shared" si="7"/>
        <v>0.6244</v>
      </c>
      <c r="N25" s="33">
        <f t="shared" si="7"/>
        <v>0.6124</v>
      </c>
      <c r="O25" s="33">
        <f t="shared" si="7"/>
        <v>0.87149</v>
      </c>
      <c r="P25" s="33">
        <f t="shared" si="7"/>
        <v>0.86249</v>
      </c>
    </row>
    <row r="26" spans="1:16" ht="15.75" thickBot="1">
      <c r="A26" s="34" t="s">
        <v>19</v>
      </c>
      <c r="B26" s="35">
        <f>B25/5</f>
        <v>0.173398</v>
      </c>
      <c r="C26" s="35">
        <f>C25/5</f>
        <v>0.216648</v>
      </c>
      <c r="D26" s="36">
        <f aca="true" t="shared" si="8" ref="D26:K26">D25/5</f>
        <v>0.110818</v>
      </c>
      <c r="E26" s="36">
        <f t="shared" si="8"/>
        <v>149.869336</v>
      </c>
      <c r="F26" s="36">
        <f t="shared" si="8"/>
        <v>0.186722</v>
      </c>
      <c r="G26" s="36">
        <f t="shared" si="8"/>
        <v>0.08832599999999999</v>
      </c>
      <c r="H26" s="36">
        <f t="shared" si="8"/>
        <v>0.17333199999999999</v>
      </c>
      <c r="I26" s="36">
        <f t="shared" si="8"/>
        <v>0.0859</v>
      </c>
      <c r="J26" s="36">
        <f t="shared" si="8"/>
        <v>14.078546</v>
      </c>
      <c r="K26" s="37">
        <f t="shared" si="8"/>
        <v>0.12368000000000001</v>
      </c>
      <c r="L26" s="36"/>
      <c r="M26" s="38">
        <f>M25/5</f>
        <v>0.12487999999999999</v>
      </c>
      <c r="N26" s="50">
        <f>N25/5</f>
        <v>0.12248</v>
      </c>
      <c r="O26" s="50">
        <f aca="true" t="shared" si="9" ref="O26:P26">O25/5</f>
        <v>0.174298</v>
      </c>
      <c r="P26" s="50">
        <f t="shared" si="9"/>
        <v>0.17249799999999998</v>
      </c>
    </row>
    <row r="27" spans="1:16" ht="15.75" thickTop="1">
      <c r="A27" s="39">
        <v>42422</v>
      </c>
      <c r="B27" s="40">
        <v>0.17351</v>
      </c>
      <c r="C27" s="40">
        <v>0.21783</v>
      </c>
      <c r="D27" s="41">
        <v>0.11137</v>
      </c>
      <c r="E27" s="42">
        <v>152.73206</v>
      </c>
      <c r="F27" s="41">
        <v>0.18645</v>
      </c>
      <c r="G27" s="42">
        <v>0.08871</v>
      </c>
      <c r="H27" s="41">
        <v>0.17405</v>
      </c>
      <c r="I27" s="42">
        <v>0.0867</v>
      </c>
      <c r="J27" s="42">
        <v>13.94034</v>
      </c>
      <c r="K27" s="41">
        <v>0.1238</v>
      </c>
      <c r="L27" s="42">
        <v>0.80723</v>
      </c>
      <c r="M27" s="43">
        <v>0.125</v>
      </c>
      <c r="N27" s="44">
        <v>0.1226</v>
      </c>
      <c r="O27" s="43">
        <v>0.17441</v>
      </c>
      <c r="P27" s="44">
        <v>0.17261</v>
      </c>
    </row>
    <row r="28" spans="1:16" ht="15">
      <c r="A28" s="39">
        <v>42423</v>
      </c>
      <c r="B28" s="40">
        <v>0.17247</v>
      </c>
      <c r="C28" s="40">
        <v>0.21967</v>
      </c>
      <c r="D28" s="41">
        <v>0.11231</v>
      </c>
      <c r="E28" s="42">
        <v>152.93398</v>
      </c>
      <c r="F28" s="41">
        <v>0.1861</v>
      </c>
      <c r="G28" s="42">
        <v>0.08934</v>
      </c>
      <c r="H28" s="41">
        <v>0.17416</v>
      </c>
      <c r="I28" s="42">
        <v>0.08759</v>
      </c>
      <c r="J28" s="42">
        <v>14.02265</v>
      </c>
      <c r="K28" s="41">
        <v>0.1242</v>
      </c>
      <c r="L28" s="42">
        <v>0.80796</v>
      </c>
      <c r="M28" s="43">
        <v>0.1254</v>
      </c>
      <c r="N28" s="44">
        <v>0.123</v>
      </c>
      <c r="O28" s="43">
        <v>0.17337</v>
      </c>
      <c r="P28" s="44">
        <v>0.17157</v>
      </c>
    </row>
    <row r="29" spans="1:16" ht="15">
      <c r="A29" s="39">
        <v>42424</v>
      </c>
      <c r="B29" s="40">
        <v>0.17201</v>
      </c>
      <c r="C29" s="40">
        <v>0.22057</v>
      </c>
      <c r="D29" s="41">
        <v>0.11277</v>
      </c>
      <c r="E29" s="42">
        <v>152.82499</v>
      </c>
      <c r="F29" s="41">
        <v>0.18603</v>
      </c>
      <c r="G29" s="42">
        <v>0.08945</v>
      </c>
      <c r="H29" s="41">
        <v>0.17464</v>
      </c>
      <c r="I29" s="42">
        <v>0.08823</v>
      </c>
      <c r="J29" s="42">
        <v>13.96246</v>
      </c>
      <c r="K29" s="41">
        <v>0.1243</v>
      </c>
      <c r="L29" s="42">
        <v>0.81135</v>
      </c>
      <c r="M29" s="43">
        <v>0.1255</v>
      </c>
      <c r="N29" s="44">
        <v>0.1231</v>
      </c>
      <c r="O29" s="43">
        <v>0.17291</v>
      </c>
      <c r="P29" s="44">
        <v>0.17111</v>
      </c>
    </row>
    <row r="30" spans="1:16" ht="15">
      <c r="A30" s="39">
        <v>42425</v>
      </c>
      <c r="B30" s="40">
        <v>0.17273</v>
      </c>
      <c r="C30" s="40">
        <v>0.22033</v>
      </c>
      <c r="D30" s="41">
        <v>0.11265</v>
      </c>
      <c r="E30" s="42">
        <v>153.04337</v>
      </c>
      <c r="F30" s="41">
        <v>0.18701</v>
      </c>
      <c r="G30" s="42">
        <v>0.0947</v>
      </c>
      <c r="H30" s="41">
        <v>0.17443</v>
      </c>
      <c r="I30" s="42">
        <v>0.0889</v>
      </c>
      <c r="J30" s="42">
        <v>13.82771</v>
      </c>
      <c r="K30" s="41">
        <v>0.124</v>
      </c>
      <c r="L30" s="42">
        <v>0.81148</v>
      </c>
      <c r="M30" s="43">
        <v>0.1252</v>
      </c>
      <c r="N30" s="44">
        <v>0.1228</v>
      </c>
      <c r="O30" s="43">
        <v>0.17363</v>
      </c>
      <c r="P30" s="44">
        <v>0.17183</v>
      </c>
    </row>
    <row r="31" spans="1:16" ht="15.75" thickBot="1">
      <c r="A31" s="45">
        <v>42426</v>
      </c>
      <c r="B31" s="46">
        <v>0.17248</v>
      </c>
      <c r="C31" s="46">
        <v>0.22038</v>
      </c>
      <c r="D31" s="47">
        <v>0.11268</v>
      </c>
      <c r="E31" s="48">
        <v>153.56538</v>
      </c>
      <c r="F31" s="47">
        <v>0.18574</v>
      </c>
      <c r="G31" s="48">
        <v>0.08904</v>
      </c>
      <c r="H31" s="47">
        <v>0.17425</v>
      </c>
      <c r="I31" s="48">
        <v>0.08904</v>
      </c>
      <c r="J31" s="48">
        <v>13.97436</v>
      </c>
      <c r="K31" s="47">
        <v>0.1242</v>
      </c>
      <c r="L31" s="48">
        <v>0.8114</v>
      </c>
      <c r="M31" s="23">
        <v>0.1254</v>
      </c>
      <c r="N31" s="24">
        <v>0.123</v>
      </c>
      <c r="O31" s="23">
        <v>0.17338</v>
      </c>
      <c r="P31" s="24">
        <v>0.17158</v>
      </c>
    </row>
    <row r="32" spans="1:16" ht="15.75" thickTop="1">
      <c r="A32" s="28" t="s">
        <v>18</v>
      </c>
      <c r="B32" s="29">
        <f aca="true" t="shared" si="10" ref="B32:P32">SUM(B27:B31)</f>
        <v>0.8632</v>
      </c>
      <c r="C32" s="29">
        <f t="shared" si="10"/>
        <v>1.0987799999999999</v>
      </c>
      <c r="D32" s="30">
        <f t="shared" si="10"/>
        <v>0.56178</v>
      </c>
      <c r="E32" s="31">
        <f t="shared" si="10"/>
        <v>765.09978</v>
      </c>
      <c r="F32" s="30">
        <f t="shared" si="10"/>
        <v>0.93133</v>
      </c>
      <c r="G32" s="31">
        <f t="shared" si="10"/>
        <v>0.45124</v>
      </c>
      <c r="H32" s="30">
        <f t="shared" si="10"/>
        <v>0.87153</v>
      </c>
      <c r="I32" s="31">
        <f t="shared" si="10"/>
        <v>0.44045999999999996</v>
      </c>
      <c r="J32" s="31">
        <f t="shared" si="10"/>
        <v>69.72752</v>
      </c>
      <c r="K32" s="30">
        <f t="shared" si="10"/>
        <v>0.6204999999999999</v>
      </c>
      <c r="L32" s="31">
        <f t="shared" si="10"/>
        <v>4.0494200000000005</v>
      </c>
      <c r="M32" s="32">
        <f t="shared" si="10"/>
        <v>0.6265000000000001</v>
      </c>
      <c r="N32" s="33">
        <f t="shared" si="10"/>
        <v>0.6145</v>
      </c>
      <c r="O32" s="33">
        <f t="shared" si="10"/>
        <v>0.8677</v>
      </c>
      <c r="P32" s="33">
        <f t="shared" si="10"/>
        <v>0.8587</v>
      </c>
    </row>
    <row r="33" spans="1:16" ht="15.75" thickBot="1">
      <c r="A33" s="34" t="s">
        <v>19</v>
      </c>
      <c r="B33" s="35">
        <f>B32/5</f>
        <v>0.17264</v>
      </c>
      <c r="C33" s="35">
        <f>C32/5</f>
        <v>0.21975599999999998</v>
      </c>
      <c r="D33" s="36">
        <f aca="true" t="shared" si="11" ref="D33:L33">D32/5</f>
        <v>0.11235599999999998</v>
      </c>
      <c r="E33" s="36">
        <f t="shared" si="11"/>
        <v>153.019956</v>
      </c>
      <c r="F33" s="36">
        <f t="shared" si="11"/>
        <v>0.186266</v>
      </c>
      <c r="G33" s="36">
        <f t="shared" si="11"/>
        <v>0.090248</v>
      </c>
      <c r="H33" s="36">
        <f t="shared" si="11"/>
        <v>0.17430600000000002</v>
      </c>
      <c r="I33" s="36">
        <f t="shared" si="11"/>
        <v>0.08809199999999999</v>
      </c>
      <c r="J33" s="36">
        <f t="shared" si="11"/>
        <v>13.945504</v>
      </c>
      <c r="K33" s="37">
        <f t="shared" si="11"/>
        <v>0.12409999999999999</v>
      </c>
      <c r="L33" s="36">
        <f t="shared" si="11"/>
        <v>0.809884</v>
      </c>
      <c r="M33" s="38">
        <f>M32/5</f>
        <v>0.12530000000000002</v>
      </c>
      <c r="N33" s="50">
        <f>N32/5</f>
        <v>0.12290000000000001</v>
      </c>
      <c r="O33" s="50">
        <f aca="true" t="shared" si="12" ref="O33:P33">O32/5</f>
        <v>0.17354</v>
      </c>
      <c r="P33" s="50">
        <f t="shared" si="12"/>
        <v>0.17174</v>
      </c>
    </row>
    <row r="34" spans="1:16" ht="15.75" thickTop="1">
      <c r="A34" s="39">
        <v>42429</v>
      </c>
      <c r="B34" s="40">
        <v>0.17326</v>
      </c>
      <c r="C34" s="40">
        <v>0.22139</v>
      </c>
      <c r="D34" s="41">
        <v>0.11319</v>
      </c>
      <c r="E34" s="42">
        <v>152.96495</v>
      </c>
      <c r="F34" s="41">
        <v>0.18611</v>
      </c>
      <c r="G34" s="42">
        <v>0.08909</v>
      </c>
      <c r="H34" s="41">
        <v>0.17424</v>
      </c>
      <c r="I34" s="42">
        <v>0.0892</v>
      </c>
      <c r="J34" s="42">
        <v>14.08587</v>
      </c>
      <c r="K34" s="41">
        <v>0.1237</v>
      </c>
      <c r="L34" s="42">
        <v>0.80872</v>
      </c>
      <c r="M34" s="43">
        <v>0.1249</v>
      </c>
      <c r="N34" s="44">
        <v>0.1225</v>
      </c>
      <c r="O34" s="43">
        <v>0.17416</v>
      </c>
      <c r="P34" s="44">
        <v>0.17236</v>
      </c>
    </row>
    <row r="35" spans="1:16" ht="15.75" thickBot="1">
      <c r="A35" s="45"/>
      <c r="B35" s="46"/>
      <c r="C35" s="46"/>
      <c r="D35" s="47"/>
      <c r="E35" s="48"/>
      <c r="F35" s="47"/>
      <c r="G35" s="48"/>
      <c r="H35" s="47"/>
      <c r="I35" s="48"/>
      <c r="J35" s="48"/>
      <c r="K35" s="47"/>
      <c r="L35" s="48"/>
      <c r="M35" s="23"/>
      <c r="N35" s="24"/>
      <c r="O35" s="23"/>
      <c r="P35" s="24"/>
    </row>
    <row r="36" spans="1:16" ht="15.75" thickTop="1">
      <c r="A36" s="28" t="s">
        <v>18</v>
      </c>
      <c r="B36" s="29">
        <f aca="true" t="shared" si="13" ref="B36:P36">SUM(B34:B35)</f>
        <v>0.17326</v>
      </c>
      <c r="C36" s="29">
        <f t="shared" si="13"/>
        <v>0.22139</v>
      </c>
      <c r="D36" s="30">
        <f t="shared" si="13"/>
        <v>0.11319</v>
      </c>
      <c r="E36" s="31">
        <f t="shared" si="13"/>
        <v>152.96495</v>
      </c>
      <c r="F36" s="30">
        <f t="shared" si="13"/>
        <v>0.18611</v>
      </c>
      <c r="G36" s="31">
        <f t="shared" si="13"/>
        <v>0.08909</v>
      </c>
      <c r="H36" s="30">
        <f t="shared" si="13"/>
        <v>0.17424</v>
      </c>
      <c r="I36" s="31">
        <f t="shared" si="13"/>
        <v>0.0892</v>
      </c>
      <c r="J36" s="31">
        <f t="shared" si="13"/>
        <v>14.08587</v>
      </c>
      <c r="K36" s="30">
        <f t="shared" si="13"/>
        <v>0.1237</v>
      </c>
      <c r="L36" s="31">
        <f t="shared" si="13"/>
        <v>0.80872</v>
      </c>
      <c r="M36" s="32">
        <f t="shared" si="13"/>
        <v>0.1249</v>
      </c>
      <c r="N36" s="33">
        <f t="shared" si="13"/>
        <v>0.1225</v>
      </c>
      <c r="O36" s="33">
        <f t="shared" si="13"/>
        <v>0.17416</v>
      </c>
      <c r="P36" s="33">
        <f t="shared" si="13"/>
        <v>0.17236</v>
      </c>
    </row>
    <row r="37" spans="1:16" ht="15.75" thickBot="1">
      <c r="A37" s="34" t="s">
        <v>19</v>
      </c>
      <c r="B37" s="35">
        <f>B36/5</f>
        <v>0.034652</v>
      </c>
      <c r="C37" s="35">
        <f>C36/5</f>
        <v>0.044278</v>
      </c>
      <c r="D37" s="36">
        <f aca="true" t="shared" si="14" ref="D37:L37">D36/5</f>
        <v>0.022638</v>
      </c>
      <c r="E37" s="36">
        <f t="shared" si="14"/>
        <v>30.592989999999997</v>
      </c>
      <c r="F37" s="36">
        <f t="shared" si="14"/>
        <v>0.037222</v>
      </c>
      <c r="G37" s="36">
        <f t="shared" si="14"/>
        <v>0.017818</v>
      </c>
      <c r="H37" s="36">
        <f t="shared" si="14"/>
        <v>0.034848000000000004</v>
      </c>
      <c r="I37" s="36">
        <f t="shared" si="14"/>
        <v>0.01784</v>
      </c>
      <c r="J37" s="36">
        <f t="shared" si="14"/>
        <v>2.817174</v>
      </c>
      <c r="K37" s="37">
        <f t="shared" si="14"/>
        <v>0.02474</v>
      </c>
      <c r="L37" s="36">
        <f t="shared" si="14"/>
        <v>0.161744</v>
      </c>
      <c r="M37" s="38">
        <f>M36/5</f>
        <v>0.02498</v>
      </c>
      <c r="N37" s="38">
        <f aca="true" t="shared" si="15" ref="N37:O37">N36/5</f>
        <v>0.0245</v>
      </c>
      <c r="O37" s="38">
        <f t="shared" si="15"/>
        <v>0.034832</v>
      </c>
      <c r="P37" s="38">
        <f>P36/5</f>
        <v>0.034472</v>
      </c>
    </row>
    <row r="38" spans="1:16" ht="15.75" thickTop="1">
      <c r="A38" s="51"/>
      <c r="B38" s="40"/>
      <c r="C38" s="40"/>
      <c r="D38" s="41"/>
      <c r="E38" s="42"/>
      <c r="F38" s="41"/>
      <c r="G38" s="42"/>
      <c r="H38" s="41"/>
      <c r="I38" s="42"/>
      <c r="J38" s="42"/>
      <c r="K38" s="41"/>
      <c r="L38" s="42"/>
      <c r="M38" s="43"/>
      <c r="N38" s="44"/>
      <c r="O38" s="43"/>
      <c r="P38" s="44"/>
    </row>
    <row r="39" spans="1:16" ht="15">
      <c r="A39" s="51"/>
      <c r="B39" s="40"/>
      <c r="C39" s="52"/>
      <c r="D39" s="53"/>
      <c r="E39" s="54" t="s">
        <v>20</v>
      </c>
      <c r="F39" s="41"/>
      <c r="G39" s="42"/>
      <c r="H39" s="41"/>
      <c r="I39" s="42"/>
      <c r="J39" s="42"/>
      <c r="K39" s="41"/>
      <c r="L39" s="42"/>
      <c r="M39" s="43"/>
      <c r="N39" s="44"/>
      <c r="O39" s="43"/>
      <c r="P39" s="44"/>
    </row>
    <row r="40" spans="1:16" ht="15.75" thickBot="1">
      <c r="A40" s="55"/>
      <c r="B40" s="56"/>
      <c r="C40" s="56"/>
      <c r="D40" s="57"/>
      <c r="E40" s="58"/>
      <c r="F40" s="57"/>
      <c r="G40" s="58"/>
      <c r="H40" s="57"/>
      <c r="I40" s="58"/>
      <c r="J40" s="58"/>
      <c r="K40" s="57"/>
      <c r="L40" s="58"/>
      <c r="M40" s="59"/>
      <c r="N40" s="60"/>
      <c r="O40" s="59"/>
      <c r="P40" s="60"/>
    </row>
    <row r="41" spans="1:16" ht="15">
      <c r="A41" s="61" t="s">
        <v>21</v>
      </c>
      <c r="B41" s="62">
        <f>SUM(B6:B10,B13:B17,B20:B24,B27:B31,B34)</f>
        <v>3.6423800000000006</v>
      </c>
      <c r="C41" s="62">
        <f aca="true" t="shared" si="16" ref="C41:P41">SUM(C6:C10,C13:C17,C20:C24,C27:C31,C34)</f>
        <v>4.57797</v>
      </c>
      <c r="D41" s="62">
        <f t="shared" si="16"/>
        <v>2.34097</v>
      </c>
      <c r="E41" s="62">
        <f t="shared" si="16"/>
        <v>3151.2391799999996</v>
      </c>
      <c r="F41" s="62">
        <f t="shared" si="16"/>
        <v>3.920160000000001</v>
      </c>
      <c r="G41" s="62">
        <f t="shared" si="16"/>
        <v>1.86254</v>
      </c>
      <c r="H41" s="62">
        <f t="shared" si="16"/>
        <v>3.6533700000000002</v>
      </c>
      <c r="I41" s="62">
        <f t="shared" si="16"/>
        <v>1.81285</v>
      </c>
      <c r="J41" s="62">
        <f t="shared" si="16"/>
        <v>298.81966000000006</v>
      </c>
      <c r="K41" s="84">
        <f t="shared" si="16"/>
        <v>2.5955999999999992</v>
      </c>
      <c r="L41" s="63">
        <f t="shared" si="16"/>
        <v>16.9993</v>
      </c>
      <c r="M41" s="44">
        <f t="shared" si="16"/>
        <v>2.6208</v>
      </c>
      <c r="N41" s="44">
        <f t="shared" si="16"/>
        <v>2.5704000000000007</v>
      </c>
      <c r="O41" s="44">
        <f t="shared" si="16"/>
        <v>3.66038</v>
      </c>
      <c r="P41" s="44">
        <f t="shared" si="16"/>
        <v>3.6234800000000007</v>
      </c>
    </row>
    <row r="42" spans="1:16" ht="15">
      <c r="A42" s="61" t="s">
        <v>22</v>
      </c>
      <c r="B42" s="62">
        <f>B41/21</f>
        <v>0.1734466666666667</v>
      </c>
      <c r="C42" s="62">
        <f aca="true" t="shared" si="17" ref="C42:L42">C41/21</f>
        <v>0.2179985714285714</v>
      </c>
      <c r="D42" s="62">
        <f t="shared" si="17"/>
        <v>0.11147476190476191</v>
      </c>
      <c r="E42" s="62">
        <f t="shared" si="17"/>
        <v>150.05900857142856</v>
      </c>
      <c r="F42" s="62">
        <f t="shared" si="17"/>
        <v>0.18667428571428576</v>
      </c>
      <c r="G42" s="62">
        <f t="shared" si="17"/>
        <v>0.08869238095238095</v>
      </c>
      <c r="H42" s="62">
        <f t="shared" si="17"/>
        <v>0.17397</v>
      </c>
      <c r="I42" s="62">
        <f t="shared" si="17"/>
        <v>0.08632619047619047</v>
      </c>
      <c r="J42" s="62">
        <f t="shared" si="17"/>
        <v>14.229507619047622</v>
      </c>
      <c r="K42" s="84">
        <f t="shared" si="17"/>
        <v>0.12359999999999996</v>
      </c>
      <c r="L42" s="63">
        <f t="shared" si="17"/>
        <v>0.8094904761904763</v>
      </c>
      <c r="M42" s="44">
        <f aca="true" t="shared" si="18" ref="M42">M41/21</f>
        <v>0.1248</v>
      </c>
      <c r="N42" s="44">
        <f aca="true" t="shared" si="19" ref="N42">N41/21</f>
        <v>0.12240000000000004</v>
      </c>
      <c r="O42" s="44">
        <f aca="true" t="shared" si="20" ref="O42">O41/21</f>
        <v>0.17430380952380953</v>
      </c>
      <c r="P42" s="44">
        <f aca="true" t="shared" si="21" ref="P42">P41/21</f>
        <v>0.1725466666666667</v>
      </c>
    </row>
    <row r="43" spans="1:16" ht="15">
      <c r="A43" s="61" t="s">
        <v>23</v>
      </c>
      <c r="B43" s="62">
        <f>1/B42</f>
        <v>5.76546104470154</v>
      </c>
      <c r="C43" s="62">
        <f aca="true" t="shared" si="22" ref="C43:L43">1/C42</f>
        <v>4.587186023499499</v>
      </c>
      <c r="D43" s="62">
        <f t="shared" si="22"/>
        <v>8.97064037557081</v>
      </c>
      <c r="E43" s="62">
        <f t="shared" si="22"/>
        <v>0.006664045094793471</v>
      </c>
      <c r="F43" s="62">
        <f t="shared" si="22"/>
        <v>5.356924207175216</v>
      </c>
      <c r="G43" s="62">
        <f t="shared" si="22"/>
        <v>11.274925639180903</v>
      </c>
      <c r="H43" s="62">
        <f t="shared" si="22"/>
        <v>5.748117491521526</v>
      </c>
      <c r="I43" s="62">
        <f t="shared" si="22"/>
        <v>11.583969992001546</v>
      </c>
      <c r="J43" s="62">
        <f t="shared" si="22"/>
        <v>0.07027650054885945</v>
      </c>
      <c r="K43" s="84">
        <f t="shared" si="22"/>
        <v>8.090614886731395</v>
      </c>
      <c r="L43" s="63">
        <f t="shared" si="22"/>
        <v>1.2353449847934912</v>
      </c>
      <c r="M43" s="44">
        <f aca="true" t="shared" si="23" ref="M43">1/M42</f>
        <v>8.012820512820513</v>
      </c>
      <c r="N43" s="44">
        <f aca="true" t="shared" si="24" ref="N43">1/N42</f>
        <v>8.169934640522873</v>
      </c>
      <c r="O43" s="44">
        <f aca="true" t="shared" si="25" ref="O43">1/O42</f>
        <v>5.7371092618799135</v>
      </c>
      <c r="P43" s="44">
        <f aca="true" t="shared" si="26" ref="P43">1/P42</f>
        <v>5.795533575457846</v>
      </c>
    </row>
    <row r="44" spans="1:16" ht="15.75" thickBot="1">
      <c r="A44" s="55"/>
      <c r="B44" s="65"/>
      <c r="C44" s="65"/>
      <c r="D44" s="66"/>
      <c r="E44" s="67"/>
      <c r="F44" s="66"/>
      <c r="G44" s="67"/>
      <c r="H44" s="66"/>
      <c r="I44" s="67"/>
      <c r="J44" s="67"/>
      <c r="K44" s="66"/>
      <c r="L44" s="67"/>
      <c r="M44" s="68"/>
      <c r="N44" s="69"/>
      <c r="O44" s="68"/>
      <c r="P44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 topLeftCell="B1">
      <selection activeCell="B1" sqref="B1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27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42458</v>
      </c>
      <c r="B6" s="70">
        <v>0.17326</v>
      </c>
      <c r="C6" s="70">
        <v>0.22139</v>
      </c>
      <c r="D6" s="71">
        <v>0.11319</v>
      </c>
      <c r="E6" s="72">
        <v>152.96495</v>
      </c>
      <c r="F6" s="71">
        <v>0.18611</v>
      </c>
      <c r="G6" s="72">
        <v>0.08909</v>
      </c>
      <c r="H6" s="71">
        <v>0.17424</v>
      </c>
      <c r="I6" s="72">
        <v>0.0892</v>
      </c>
      <c r="J6" s="72">
        <v>14.08587</v>
      </c>
      <c r="K6" s="71">
        <v>0.1237</v>
      </c>
      <c r="L6" s="72">
        <v>0.80872</v>
      </c>
      <c r="M6" s="43">
        <v>0.1249</v>
      </c>
      <c r="N6" s="44">
        <v>0.1225</v>
      </c>
      <c r="O6" s="43">
        <v>0.17416</v>
      </c>
      <c r="P6" s="44">
        <v>0.17236</v>
      </c>
    </row>
    <row r="7" spans="1:16" ht="15">
      <c r="A7" s="26">
        <v>42430</v>
      </c>
      <c r="B7" s="70">
        <v>0.17328</v>
      </c>
      <c r="C7" s="70">
        <v>0.1963</v>
      </c>
      <c r="D7" s="71">
        <v>0.1135</v>
      </c>
      <c r="E7" s="72">
        <v>153.51541</v>
      </c>
      <c r="F7" s="71">
        <v>0.18706</v>
      </c>
      <c r="G7" s="72">
        <v>0.08893</v>
      </c>
      <c r="H7" s="71">
        <v>0.17412</v>
      </c>
      <c r="I7" s="72">
        <v>0.08893</v>
      </c>
      <c r="J7" s="72">
        <v>14.00531</v>
      </c>
      <c r="K7" s="71">
        <v>0.1237</v>
      </c>
      <c r="L7" s="72">
        <v>0.81035</v>
      </c>
      <c r="M7" s="43">
        <v>0.1249</v>
      </c>
      <c r="N7" s="44">
        <v>0.1225</v>
      </c>
      <c r="O7" s="43">
        <v>0.17418</v>
      </c>
      <c r="P7" s="44">
        <v>0.17238</v>
      </c>
    </row>
    <row r="8" spans="1:16" ht="15">
      <c r="A8" s="26">
        <v>42431</v>
      </c>
      <c r="B8" s="70">
        <v>0.17313</v>
      </c>
      <c r="C8" s="70">
        <v>0.2229</v>
      </c>
      <c r="D8" s="71">
        <v>0.11397</v>
      </c>
      <c r="E8" s="72">
        <v>152.93308</v>
      </c>
      <c r="F8" s="71">
        <v>0.18741</v>
      </c>
      <c r="G8" s="72">
        <v>0.08957</v>
      </c>
      <c r="H8" s="71">
        <v>0.17372</v>
      </c>
      <c r="I8" s="72">
        <v>0.08873</v>
      </c>
      <c r="J8" s="72">
        <v>14.02391</v>
      </c>
      <c r="K8" s="71">
        <v>0.1238</v>
      </c>
      <c r="L8" s="72">
        <v>0.81055</v>
      </c>
      <c r="M8" s="43">
        <v>0.125</v>
      </c>
      <c r="N8" s="44">
        <v>0.1226</v>
      </c>
      <c r="O8" s="43">
        <v>0.17403</v>
      </c>
      <c r="P8" s="44">
        <v>0.17223</v>
      </c>
    </row>
    <row r="9" spans="1:16" ht="15">
      <c r="A9" s="26">
        <v>42432</v>
      </c>
      <c r="B9" s="70">
        <v>0.17128</v>
      </c>
      <c r="C9" s="70">
        <v>0.22358</v>
      </c>
      <c r="D9" s="71">
        <v>0.11432</v>
      </c>
      <c r="E9" s="72">
        <v>152.61719</v>
      </c>
      <c r="F9" s="71">
        <v>0.18686</v>
      </c>
      <c r="G9" s="72">
        <v>0.08984</v>
      </c>
      <c r="H9" s="71">
        <v>0.17367</v>
      </c>
      <c r="I9" s="72">
        <v>0.08845</v>
      </c>
      <c r="J9" s="72">
        <v>14.12329</v>
      </c>
      <c r="K9" s="71">
        <v>0.124</v>
      </c>
      <c r="L9" s="72">
        <v>0.81239</v>
      </c>
      <c r="M9" s="43">
        <v>0.1252</v>
      </c>
      <c r="N9" s="44">
        <v>0.1228</v>
      </c>
      <c r="O9" s="43">
        <v>0.17218</v>
      </c>
      <c r="P9" s="44">
        <v>0.17038</v>
      </c>
    </row>
    <row r="10" spans="1:16" ht="15.75" thickBot="1">
      <c r="A10" s="27">
        <v>42433</v>
      </c>
      <c r="B10" s="20">
        <v>0.17034</v>
      </c>
      <c r="C10" s="20">
        <v>0.22392</v>
      </c>
      <c r="D10" s="21">
        <v>0.11449</v>
      </c>
      <c r="E10" s="22">
        <v>152.27469</v>
      </c>
      <c r="F10" s="21">
        <v>0.18641</v>
      </c>
      <c r="G10" s="22">
        <v>0.0885</v>
      </c>
      <c r="H10" s="21">
        <v>0.17404</v>
      </c>
      <c r="I10" s="22">
        <v>0.0885</v>
      </c>
      <c r="J10" s="22">
        <v>14.21703</v>
      </c>
      <c r="K10" s="21">
        <v>0.125</v>
      </c>
      <c r="L10" s="22">
        <v>0.81712</v>
      </c>
      <c r="M10" s="23">
        <v>0.1262</v>
      </c>
      <c r="N10" s="24">
        <v>0.1238</v>
      </c>
      <c r="O10" s="23">
        <v>0.17124</v>
      </c>
      <c r="P10" s="24">
        <v>0.16944</v>
      </c>
    </row>
    <row r="11" spans="1:16" ht="15.75" thickTop="1">
      <c r="A11" s="28" t="s">
        <v>18</v>
      </c>
      <c r="B11" s="29">
        <f aca="true" t="shared" si="0" ref="B11:P11">SUM(B6:B10)</f>
        <v>0.8612899999999999</v>
      </c>
      <c r="C11" s="29">
        <f t="shared" si="0"/>
        <v>1.08809</v>
      </c>
      <c r="D11" s="29">
        <f t="shared" si="0"/>
        <v>0.56947</v>
      </c>
      <c r="E11" s="29">
        <f t="shared" si="0"/>
        <v>764.3053199999999</v>
      </c>
      <c r="F11" s="29">
        <f t="shared" si="0"/>
        <v>0.93385</v>
      </c>
      <c r="G11" s="29">
        <f t="shared" si="0"/>
        <v>0.44593000000000005</v>
      </c>
      <c r="H11" s="29">
        <f t="shared" si="0"/>
        <v>0.86979</v>
      </c>
      <c r="I11" s="29">
        <f t="shared" si="0"/>
        <v>0.44381000000000004</v>
      </c>
      <c r="J11" s="29">
        <f t="shared" si="0"/>
        <v>70.45541</v>
      </c>
      <c r="K11" s="29">
        <f t="shared" si="0"/>
        <v>0.6202</v>
      </c>
      <c r="L11" s="29">
        <f t="shared" si="0"/>
        <v>4.05913</v>
      </c>
      <c r="M11" s="32">
        <f t="shared" si="0"/>
        <v>0.6262</v>
      </c>
      <c r="N11" s="32">
        <f t="shared" si="0"/>
        <v>0.6142</v>
      </c>
      <c r="O11" s="32">
        <f t="shared" si="0"/>
        <v>0.8657900000000001</v>
      </c>
      <c r="P11" s="32">
        <f t="shared" si="0"/>
        <v>0.85679</v>
      </c>
    </row>
    <row r="12" spans="1:16" ht="15.75" thickBot="1">
      <c r="A12" s="34" t="s">
        <v>19</v>
      </c>
      <c r="B12" s="74">
        <f>B11/5</f>
        <v>0.17225799999999997</v>
      </c>
      <c r="C12" s="74">
        <f>C11/5</f>
        <v>0.217618</v>
      </c>
      <c r="D12" s="74">
        <f aca="true" t="shared" si="1" ref="D12:L12">D11/5</f>
        <v>0.11389400000000001</v>
      </c>
      <c r="E12" s="74">
        <f t="shared" si="1"/>
        <v>152.861064</v>
      </c>
      <c r="F12" s="74">
        <f t="shared" si="1"/>
        <v>0.18677</v>
      </c>
      <c r="G12" s="74">
        <f t="shared" si="1"/>
        <v>0.08918600000000002</v>
      </c>
      <c r="H12" s="74">
        <f t="shared" si="1"/>
        <v>0.173958</v>
      </c>
      <c r="I12" s="74">
        <f t="shared" si="1"/>
        <v>0.08876200000000001</v>
      </c>
      <c r="J12" s="74">
        <f t="shared" si="1"/>
        <v>14.091082</v>
      </c>
      <c r="K12" s="74">
        <f t="shared" si="1"/>
        <v>0.12404</v>
      </c>
      <c r="L12" s="74">
        <f t="shared" si="1"/>
        <v>0.8118259999999999</v>
      </c>
      <c r="M12" s="75">
        <f>M11/5</f>
        <v>0.12524</v>
      </c>
      <c r="N12" s="75">
        <f>N11/5</f>
        <v>0.12283999999999999</v>
      </c>
      <c r="O12" s="75">
        <f>O11/5</f>
        <v>0.173158</v>
      </c>
      <c r="P12" s="75">
        <f>P11/5</f>
        <v>0.171358</v>
      </c>
    </row>
    <row r="13" spans="1:16" ht="15.75" thickTop="1">
      <c r="A13" s="39">
        <v>42436</v>
      </c>
      <c r="B13" s="40">
        <v>0.16948</v>
      </c>
      <c r="C13" s="40">
        <v>0.22326</v>
      </c>
      <c r="D13" s="41">
        <v>0.11415</v>
      </c>
      <c r="E13" s="42">
        <v>151.50123</v>
      </c>
      <c r="F13" s="41">
        <v>0.18469</v>
      </c>
      <c r="G13" s="42">
        <v>0.09049</v>
      </c>
      <c r="H13" s="41">
        <v>0.17268</v>
      </c>
      <c r="I13" s="42">
        <v>0.08833</v>
      </c>
      <c r="J13" s="42">
        <v>14.30882</v>
      </c>
      <c r="K13" s="41">
        <v>0.1256</v>
      </c>
      <c r="L13" s="42">
        <v>0.81832</v>
      </c>
      <c r="M13" s="43">
        <v>0.1268</v>
      </c>
      <c r="N13" s="44">
        <v>0.1244</v>
      </c>
      <c r="O13" s="43">
        <v>0.17038</v>
      </c>
      <c r="P13" s="44">
        <v>0.16858</v>
      </c>
    </row>
    <row r="14" spans="1:16" ht="15">
      <c r="A14" s="39">
        <v>42437</v>
      </c>
      <c r="B14" s="40">
        <v>0.16895</v>
      </c>
      <c r="C14" s="40">
        <v>0.22402</v>
      </c>
      <c r="D14" s="41">
        <v>0.11454</v>
      </c>
      <c r="E14" s="42">
        <v>151.03737</v>
      </c>
      <c r="F14" s="41">
        <v>0.18545</v>
      </c>
      <c r="G14" s="42">
        <v>0.09071</v>
      </c>
      <c r="H14" s="41">
        <v>0.17349</v>
      </c>
      <c r="I14" s="42">
        <v>0.08854</v>
      </c>
      <c r="J14" s="42">
        <v>14.29403</v>
      </c>
      <c r="K14" s="41">
        <v>0.1258</v>
      </c>
      <c r="L14" s="42">
        <v>0.81945</v>
      </c>
      <c r="M14" s="43">
        <v>0.127</v>
      </c>
      <c r="N14" s="44">
        <v>0.1246</v>
      </c>
      <c r="O14" s="43">
        <v>0.16985</v>
      </c>
      <c r="P14" s="44">
        <v>0.16805</v>
      </c>
    </row>
    <row r="15" spans="1:16" ht="15">
      <c r="A15" s="39">
        <v>42438</v>
      </c>
      <c r="B15" s="40">
        <v>0.16905</v>
      </c>
      <c r="C15" s="40">
        <v>0.22299</v>
      </c>
      <c r="D15" s="41">
        <v>0.11401</v>
      </c>
      <c r="E15" s="42">
        <v>151.62014</v>
      </c>
      <c r="F15" s="41">
        <v>0.18577</v>
      </c>
      <c r="G15" s="42">
        <v>0.09045</v>
      </c>
      <c r="H15" s="41">
        <v>0.17401</v>
      </c>
      <c r="I15" s="42">
        <v>0.08846</v>
      </c>
      <c r="J15" s="42">
        <v>14.19543</v>
      </c>
      <c r="K15" s="41">
        <v>0.1258</v>
      </c>
      <c r="L15" s="42">
        <v>0.81843</v>
      </c>
      <c r="M15" s="43">
        <v>0.127</v>
      </c>
      <c r="N15" s="44">
        <v>0.1246</v>
      </c>
      <c r="O15" s="43">
        <v>0.16995</v>
      </c>
      <c r="P15" s="44">
        <v>0.16815</v>
      </c>
    </row>
    <row r="16" spans="1:16" ht="15">
      <c r="A16" s="39">
        <v>42439</v>
      </c>
      <c r="B16" s="40">
        <v>0.16849</v>
      </c>
      <c r="C16" s="40">
        <v>0.22414</v>
      </c>
      <c r="D16" s="41">
        <v>0.11716</v>
      </c>
      <c r="E16" s="42">
        <v>152.77484</v>
      </c>
      <c r="F16" s="41">
        <v>0.18732</v>
      </c>
      <c r="G16" s="42">
        <v>0.09067</v>
      </c>
      <c r="H16" s="41">
        <v>0.17415</v>
      </c>
      <c r="I16" s="42">
        <v>0.08865</v>
      </c>
      <c r="J16" s="42">
        <v>14.21973</v>
      </c>
      <c r="K16" s="41">
        <v>0.126</v>
      </c>
      <c r="L16" s="42">
        <v>0.82053</v>
      </c>
      <c r="M16" s="43">
        <v>0.1272</v>
      </c>
      <c r="N16" s="44">
        <v>0.1248</v>
      </c>
      <c r="O16" s="43">
        <v>0.16939</v>
      </c>
      <c r="P16" s="44">
        <v>0.16759</v>
      </c>
    </row>
    <row r="17" spans="1:16" ht="15.75" thickBot="1">
      <c r="A17" s="45">
        <v>42440</v>
      </c>
      <c r="B17" s="46">
        <v>0.16855</v>
      </c>
      <c r="C17" s="46">
        <v>0.22269</v>
      </c>
      <c r="D17" s="47">
        <v>0.11385</v>
      </c>
      <c r="E17" s="48">
        <v>151.99345</v>
      </c>
      <c r="F17" s="47">
        <v>0.18878</v>
      </c>
      <c r="G17" s="48">
        <v>0.09061</v>
      </c>
      <c r="H17" s="47">
        <v>0.17394</v>
      </c>
      <c r="I17" s="48">
        <v>0.08835</v>
      </c>
      <c r="J17" s="48">
        <v>14.27783</v>
      </c>
      <c r="K17" s="47">
        <v>0.1258</v>
      </c>
      <c r="L17" s="48">
        <v>0.8195</v>
      </c>
      <c r="M17" s="23">
        <v>0.127</v>
      </c>
      <c r="N17" s="24">
        <v>0.1246</v>
      </c>
      <c r="O17" s="23">
        <v>0.16945</v>
      </c>
      <c r="P17" s="24">
        <v>0.16765</v>
      </c>
    </row>
    <row r="18" spans="1:16" ht="15.75" thickTop="1">
      <c r="A18" s="28" t="s">
        <v>18</v>
      </c>
      <c r="B18" s="29">
        <f>SUM(B13:B17)</f>
        <v>0.84452</v>
      </c>
      <c r="C18" s="29">
        <f>SUM(C13:C17)</f>
        <v>1.1171</v>
      </c>
      <c r="D18" s="31">
        <f aca="true" t="shared" si="2" ref="D18:L18">SUM(D13:D17)</f>
        <v>0.5737099999999999</v>
      </c>
      <c r="E18" s="31">
        <f t="shared" si="2"/>
        <v>758.9270300000001</v>
      </c>
      <c r="F18" s="31">
        <f t="shared" si="2"/>
        <v>0.93201</v>
      </c>
      <c r="G18" s="31">
        <f t="shared" si="2"/>
        <v>0.45292999999999994</v>
      </c>
      <c r="H18" s="31">
        <f t="shared" si="2"/>
        <v>0.86827</v>
      </c>
      <c r="I18" s="31">
        <f t="shared" si="2"/>
        <v>0.44233</v>
      </c>
      <c r="J18" s="31">
        <f t="shared" si="2"/>
        <v>71.29584</v>
      </c>
      <c r="K18" s="49">
        <f t="shared" si="2"/>
        <v>0.629</v>
      </c>
      <c r="L18" s="29">
        <f t="shared" si="2"/>
        <v>4.096229999999999</v>
      </c>
      <c r="M18" s="32">
        <f>SUM(M13:M17)</f>
        <v>0.635</v>
      </c>
      <c r="N18" s="32">
        <f aca="true" t="shared" si="3" ref="N18:P18">SUM(N13:N17)</f>
        <v>0.623</v>
      </c>
      <c r="O18" s="32">
        <f t="shared" si="3"/>
        <v>0.8490200000000001</v>
      </c>
      <c r="P18" s="32">
        <f t="shared" si="3"/>
        <v>0.84002</v>
      </c>
    </row>
    <row r="19" spans="1:16" ht="15.75" thickBot="1">
      <c r="A19" s="34" t="s">
        <v>19</v>
      </c>
      <c r="B19" s="35">
        <f>B18/5</f>
        <v>0.168904</v>
      </c>
      <c r="C19" s="35">
        <f>C18/5</f>
        <v>0.22342</v>
      </c>
      <c r="D19" s="36">
        <f aca="true" t="shared" si="4" ref="D19:L19">D18/5</f>
        <v>0.11474199999999998</v>
      </c>
      <c r="E19" s="36">
        <f t="shared" si="4"/>
        <v>151.78540600000002</v>
      </c>
      <c r="F19" s="36">
        <f t="shared" si="4"/>
        <v>0.186402</v>
      </c>
      <c r="G19" s="36">
        <f t="shared" si="4"/>
        <v>0.09058599999999999</v>
      </c>
      <c r="H19" s="36">
        <f t="shared" si="4"/>
        <v>0.173654</v>
      </c>
      <c r="I19" s="36">
        <f t="shared" si="4"/>
        <v>0.088466</v>
      </c>
      <c r="J19" s="36">
        <f t="shared" si="4"/>
        <v>14.259167999999999</v>
      </c>
      <c r="K19" s="37">
        <f t="shared" si="4"/>
        <v>0.1258</v>
      </c>
      <c r="L19" s="37">
        <f t="shared" si="4"/>
        <v>0.8192459999999999</v>
      </c>
      <c r="M19" s="38">
        <f>M18/5</f>
        <v>0.127</v>
      </c>
      <c r="N19" s="50">
        <f>N18/5</f>
        <v>0.1246</v>
      </c>
      <c r="O19" s="50">
        <f aca="true" t="shared" si="5" ref="O19:P19">O18/5</f>
        <v>0.169804</v>
      </c>
      <c r="P19" s="50">
        <f t="shared" si="5"/>
        <v>0.168004</v>
      </c>
    </row>
    <row r="20" spans="1:16" ht="15.75" thickTop="1">
      <c r="A20" s="39">
        <v>42443</v>
      </c>
      <c r="B20" s="40">
        <v>0.1673</v>
      </c>
      <c r="C20" s="40">
        <v>0.22196</v>
      </c>
      <c r="D20" s="41">
        <v>0.11349</v>
      </c>
      <c r="E20" s="42">
        <v>151.51585</v>
      </c>
      <c r="F20" s="41">
        <v>0.18788</v>
      </c>
      <c r="G20" s="42">
        <v>0.09069</v>
      </c>
      <c r="H20" s="41">
        <v>0.17375</v>
      </c>
      <c r="I20" s="42">
        <v>0.08793</v>
      </c>
      <c r="J20" s="42">
        <v>14.3927</v>
      </c>
      <c r="K20" s="41">
        <v>0.1265</v>
      </c>
      <c r="L20" s="42">
        <v>0.82187</v>
      </c>
      <c r="M20" s="43">
        <v>0.1277</v>
      </c>
      <c r="N20" s="44">
        <v>0.1253</v>
      </c>
      <c r="O20" s="43">
        <v>0.1682</v>
      </c>
      <c r="P20" s="44">
        <v>0.1664</v>
      </c>
    </row>
    <row r="21" spans="1:16" ht="15">
      <c r="A21" s="39">
        <v>42444</v>
      </c>
      <c r="B21" s="40">
        <v>0.1676</v>
      </c>
      <c r="C21" s="40">
        <v>0.22211</v>
      </c>
      <c r="D21" s="41">
        <v>0.11356</v>
      </c>
      <c r="E21" s="42">
        <v>150.04503</v>
      </c>
      <c r="F21" s="41">
        <v>0.18832</v>
      </c>
      <c r="G21" s="42">
        <v>0.0905</v>
      </c>
      <c r="H21" s="41">
        <v>0.17371</v>
      </c>
      <c r="I21" s="42">
        <v>0.08807</v>
      </c>
      <c r="J21" s="42">
        <v>14.36284</v>
      </c>
      <c r="K21" s="41">
        <v>0.1263</v>
      </c>
      <c r="L21" s="42">
        <v>0.82053</v>
      </c>
      <c r="M21" s="43">
        <v>0.1275</v>
      </c>
      <c r="N21" s="44">
        <v>0.1251</v>
      </c>
      <c r="O21" s="43">
        <v>0.1685</v>
      </c>
      <c r="P21" s="44">
        <v>0.1667</v>
      </c>
    </row>
    <row r="22" spans="1:16" ht="15">
      <c r="A22" s="39">
        <v>42445</v>
      </c>
      <c r="B22" s="40">
        <v>0.1683</v>
      </c>
      <c r="C22" s="40">
        <v>0.2218</v>
      </c>
      <c r="D22" s="41">
        <v>0.1134</v>
      </c>
      <c r="E22" s="42">
        <v>149.95134</v>
      </c>
      <c r="F22" s="41">
        <v>0.18973</v>
      </c>
      <c r="G22" s="42">
        <v>0.09034</v>
      </c>
      <c r="H22" s="41">
        <v>0.17367</v>
      </c>
      <c r="I22" s="42">
        <v>0.08861</v>
      </c>
      <c r="J22" s="42">
        <v>14.25896</v>
      </c>
      <c r="K22" s="41">
        <v>0.1259</v>
      </c>
      <c r="L22" s="42">
        <v>0.81966</v>
      </c>
      <c r="M22" s="43">
        <v>0.1271</v>
      </c>
      <c r="N22" s="44">
        <v>0.1247</v>
      </c>
      <c r="O22" s="43">
        <v>0.1692</v>
      </c>
      <c r="P22" s="44">
        <v>0.1674</v>
      </c>
    </row>
    <row r="23" spans="1:16" ht="15">
      <c r="A23" s="39">
        <v>42446</v>
      </c>
      <c r="B23" s="40">
        <v>0.16845</v>
      </c>
      <c r="C23" s="40">
        <v>0.22123</v>
      </c>
      <c r="D23" s="41">
        <v>0.11307</v>
      </c>
      <c r="E23" s="42">
        <v>150.12631</v>
      </c>
      <c r="F23" s="41">
        <v>0.18911</v>
      </c>
      <c r="G23" s="42">
        <v>0.09043</v>
      </c>
      <c r="H23" s="41">
        <v>0.17342</v>
      </c>
      <c r="I23" s="42">
        <v>0.08899</v>
      </c>
      <c r="J23" s="42">
        <v>14.25581</v>
      </c>
      <c r="K23" s="41">
        <v>0.1259</v>
      </c>
      <c r="L23" s="42">
        <v>0.82095</v>
      </c>
      <c r="M23" s="43">
        <v>0.1271</v>
      </c>
      <c r="N23" s="44">
        <v>0.1247</v>
      </c>
      <c r="O23" s="43">
        <v>0.16935</v>
      </c>
      <c r="P23" s="44">
        <v>0.16755</v>
      </c>
    </row>
    <row r="24" spans="1:16" ht="15.75" thickBot="1">
      <c r="A24" s="45">
        <v>42447</v>
      </c>
      <c r="B24" s="46">
        <v>0.16641</v>
      </c>
      <c r="C24" s="46">
        <v>0.21985</v>
      </c>
      <c r="D24" s="47">
        <v>0.11241</v>
      </c>
      <c r="E24" s="48">
        <v>148.94182</v>
      </c>
      <c r="F24" s="47">
        <v>0.18572</v>
      </c>
      <c r="G24" s="48">
        <v>0.09035</v>
      </c>
      <c r="H24" s="47">
        <v>0.17173</v>
      </c>
      <c r="I24" s="48">
        <v>0.08783</v>
      </c>
      <c r="J24" s="48">
        <v>14.16595</v>
      </c>
      <c r="K24" s="47">
        <v>0.1272</v>
      </c>
      <c r="L24" s="48">
        <v>0.82478</v>
      </c>
      <c r="M24" s="23">
        <v>0.1284</v>
      </c>
      <c r="N24" s="24">
        <v>0.126</v>
      </c>
      <c r="O24" s="23">
        <v>0.16731</v>
      </c>
      <c r="P24" s="24">
        <v>0.16551</v>
      </c>
    </row>
    <row r="25" spans="1:16" ht="15.75" thickTop="1">
      <c r="A25" s="28" t="s">
        <v>18</v>
      </c>
      <c r="B25" s="29">
        <f>SUM(B20:B24)</f>
        <v>0.83806</v>
      </c>
      <c r="C25" s="29">
        <f aca="true" t="shared" si="6" ref="C25:L25">SUM(C20:C24)</f>
        <v>1.1069499999999999</v>
      </c>
      <c r="D25" s="29">
        <f t="shared" si="6"/>
        <v>0.5659299999999999</v>
      </c>
      <c r="E25" s="29">
        <f t="shared" si="6"/>
        <v>750.58035</v>
      </c>
      <c r="F25" s="29">
        <f t="shared" si="6"/>
        <v>0.94076</v>
      </c>
      <c r="G25" s="29">
        <f t="shared" si="6"/>
        <v>0.45231000000000005</v>
      </c>
      <c r="H25" s="29">
        <f t="shared" si="6"/>
        <v>0.8662799999999999</v>
      </c>
      <c r="I25" s="29">
        <f t="shared" si="6"/>
        <v>0.44143000000000004</v>
      </c>
      <c r="J25" s="29">
        <f t="shared" si="6"/>
        <v>71.43625999999999</v>
      </c>
      <c r="K25" s="29">
        <f t="shared" si="6"/>
        <v>0.6318</v>
      </c>
      <c r="L25" s="29">
        <f t="shared" si="6"/>
        <v>4.10779</v>
      </c>
      <c r="M25" s="33">
        <f aca="true" t="shared" si="7" ref="M25">SUM(M20:M24)</f>
        <v>0.6377999999999999</v>
      </c>
      <c r="N25" s="33">
        <f aca="true" t="shared" si="8" ref="N25">SUM(N20:N24)</f>
        <v>0.6258</v>
      </c>
      <c r="O25" s="33">
        <f aca="true" t="shared" si="9" ref="O25">SUM(O20:O24)</f>
        <v>0.84256</v>
      </c>
      <c r="P25" s="33">
        <f aca="true" t="shared" si="10" ref="P25">SUM(P20:P24)</f>
        <v>0.8335599999999999</v>
      </c>
    </row>
    <row r="26" spans="1:16" ht="15.75" thickBot="1">
      <c r="A26" s="34" t="s">
        <v>19</v>
      </c>
      <c r="B26" s="35">
        <f>B25/5</f>
        <v>0.167612</v>
      </c>
      <c r="C26" s="35">
        <f>C25/5</f>
        <v>0.22138999999999998</v>
      </c>
      <c r="D26" s="36">
        <f aca="true" t="shared" si="11" ref="D26:P26">D25/5</f>
        <v>0.11318599999999998</v>
      </c>
      <c r="E26" s="36">
        <f t="shared" si="11"/>
        <v>150.11606999999998</v>
      </c>
      <c r="F26" s="36">
        <f t="shared" si="11"/>
        <v>0.188152</v>
      </c>
      <c r="G26" s="36">
        <f t="shared" si="11"/>
        <v>0.09046200000000001</v>
      </c>
      <c r="H26" s="36">
        <f t="shared" si="11"/>
        <v>0.173256</v>
      </c>
      <c r="I26" s="36">
        <f t="shared" si="11"/>
        <v>0.088286</v>
      </c>
      <c r="J26" s="36">
        <f t="shared" si="11"/>
        <v>14.287251999999999</v>
      </c>
      <c r="K26" s="37">
        <f t="shared" si="11"/>
        <v>0.12636</v>
      </c>
      <c r="L26" s="37">
        <f t="shared" si="11"/>
        <v>0.8215579999999999</v>
      </c>
      <c r="M26" s="87">
        <f t="shared" si="11"/>
        <v>0.12755999999999998</v>
      </c>
      <c r="N26" s="87">
        <f t="shared" si="11"/>
        <v>0.12516</v>
      </c>
      <c r="O26" s="87">
        <f t="shared" si="11"/>
        <v>0.168512</v>
      </c>
      <c r="P26" s="38">
        <f t="shared" si="11"/>
        <v>0.16671199999999997</v>
      </c>
    </row>
    <row r="27" spans="1:16" ht="15.75" thickTop="1">
      <c r="A27" s="39">
        <v>42450</v>
      </c>
      <c r="B27" s="40">
        <v>0.16691</v>
      </c>
      <c r="C27" s="40">
        <v>0.22027</v>
      </c>
      <c r="D27" s="41">
        <v>0.11262</v>
      </c>
      <c r="E27" s="42">
        <v>147.40223</v>
      </c>
      <c r="F27" s="41">
        <v>0.18685</v>
      </c>
      <c r="G27" s="42">
        <v>0.09032</v>
      </c>
      <c r="H27" s="41">
        <v>0.17241</v>
      </c>
      <c r="I27" s="42">
        <v>0.0878</v>
      </c>
      <c r="J27" s="42">
        <v>14.16034</v>
      </c>
      <c r="K27" s="41">
        <v>0.127</v>
      </c>
      <c r="L27" s="42">
        <v>0.82176</v>
      </c>
      <c r="M27" s="43">
        <v>0.1282</v>
      </c>
      <c r="N27" s="44">
        <v>0.1258</v>
      </c>
      <c r="O27" s="43">
        <v>0.16781</v>
      </c>
      <c r="P27" s="44">
        <v>0.16601</v>
      </c>
    </row>
    <row r="28" spans="1:16" ht="15">
      <c r="A28" s="39">
        <v>42451</v>
      </c>
      <c r="B28" s="40">
        <v>0.16712</v>
      </c>
      <c r="C28" s="40">
        <v>0.22038</v>
      </c>
      <c r="D28" s="41">
        <v>0.11267</v>
      </c>
      <c r="E28" s="42">
        <v>147.40025</v>
      </c>
      <c r="F28" s="41">
        <v>0.1874</v>
      </c>
      <c r="G28" s="42">
        <v>0.09017</v>
      </c>
      <c r="H28" s="41">
        <v>0.17225</v>
      </c>
      <c r="I28" s="42">
        <v>0.08812</v>
      </c>
      <c r="J28" s="42">
        <v>14.1744</v>
      </c>
      <c r="K28" s="41">
        <v>0.1267</v>
      </c>
      <c r="L28" s="42">
        <v>0.82122</v>
      </c>
      <c r="M28" s="43">
        <v>0.1279</v>
      </c>
      <c r="N28" s="44">
        <v>0.1255</v>
      </c>
      <c r="O28" s="43">
        <v>0.16802</v>
      </c>
      <c r="P28" s="44">
        <v>0.16622</v>
      </c>
    </row>
    <row r="29" spans="1:16" ht="15">
      <c r="A29" s="39">
        <v>42452</v>
      </c>
      <c r="B29" s="40">
        <v>0.16648</v>
      </c>
      <c r="C29" s="40">
        <v>0.22121</v>
      </c>
      <c r="D29" s="41">
        <v>0.1131</v>
      </c>
      <c r="E29" s="42">
        <v>147.01428</v>
      </c>
      <c r="F29" s="41">
        <v>0.1879</v>
      </c>
      <c r="G29" s="42">
        <v>0.09054</v>
      </c>
      <c r="H29" s="41">
        <v>0.17259</v>
      </c>
      <c r="I29" s="42">
        <v>0.08929</v>
      </c>
      <c r="J29" s="42">
        <v>14.24008</v>
      </c>
      <c r="K29" s="41">
        <v>0.1269</v>
      </c>
      <c r="L29" s="42">
        <v>0.8273</v>
      </c>
      <c r="M29" s="43">
        <v>0.1281</v>
      </c>
      <c r="N29" s="44">
        <v>0.1257</v>
      </c>
      <c r="O29" s="43">
        <v>0.16738</v>
      </c>
      <c r="P29" s="44">
        <v>0.16558</v>
      </c>
    </row>
    <row r="30" spans="1:16" ht="15.75" thickBot="1">
      <c r="A30" s="45">
        <v>42453</v>
      </c>
      <c r="B30" s="46">
        <v>0.16768</v>
      </c>
      <c r="C30" s="46">
        <v>0.22096</v>
      </c>
      <c r="D30" s="47">
        <v>0.11297</v>
      </c>
      <c r="E30" s="48">
        <v>146.65751</v>
      </c>
      <c r="F30" s="47">
        <v>0.18837</v>
      </c>
      <c r="G30" s="48">
        <v>0.09033</v>
      </c>
      <c r="H30" s="47">
        <v>0.17259</v>
      </c>
      <c r="I30" s="48">
        <v>0.08948</v>
      </c>
      <c r="J30" s="48">
        <v>14.20054</v>
      </c>
      <c r="K30" s="47">
        <v>0.1263</v>
      </c>
      <c r="L30" s="48">
        <v>0.82086</v>
      </c>
      <c r="M30" s="23">
        <v>0.1275</v>
      </c>
      <c r="N30" s="24">
        <v>0.1251</v>
      </c>
      <c r="O30" s="23">
        <v>0.16858</v>
      </c>
      <c r="P30" s="24">
        <v>0.16678</v>
      </c>
    </row>
    <row r="31" spans="1:16" ht="15.75" thickTop="1">
      <c r="A31" s="28" t="s">
        <v>18</v>
      </c>
      <c r="B31" s="29">
        <f aca="true" t="shared" si="12" ref="B31:K31">SUM(B27:B30)</f>
        <v>0.6681900000000001</v>
      </c>
      <c r="C31" s="29">
        <f t="shared" si="12"/>
        <v>0.8828199999999999</v>
      </c>
      <c r="D31" s="30">
        <f t="shared" si="12"/>
        <v>0.45136</v>
      </c>
      <c r="E31" s="31">
        <f t="shared" si="12"/>
        <v>588.47427</v>
      </c>
      <c r="F31" s="30">
        <f t="shared" si="12"/>
        <v>0.75052</v>
      </c>
      <c r="G31" s="31">
        <f t="shared" si="12"/>
        <v>0.36136</v>
      </c>
      <c r="H31" s="30">
        <f t="shared" si="12"/>
        <v>0.68984</v>
      </c>
      <c r="I31" s="31">
        <f t="shared" si="12"/>
        <v>0.35469</v>
      </c>
      <c r="J31" s="31">
        <f t="shared" si="12"/>
        <v>56.775360000000006</v>
      </c>
      <c r="K31" s="30">
        <f t="shared" si="12"/>
        <v>0.5069</v>
      </c>
      <c r="L31" s="31">
        <f>SUM(L27:L30)</f>
        <v>3.2911400000000004</v>
      </c>
      <c r="M31" s="32">
        <f>SUM(M27:M30)</f>
        <v>0.5117</v>
      </c>
      <c r="N31" s="33">
        <f>SUM(N27:N30)</f>
        <v>0.5021</v>
      </c>
      <c r="O31" s="33">
        <f>SUM(O27:O30)</f>
        <v>0.6717899999999999</v>
      </c>
      <c r="P31" s="33">
        <f>SUM(P27:P30)</f>
        <v>0.66459</v>
      </c>
    </row>
    <row r="32" spans="1:16" ht="15.75" thickBot="1">
      <c r="A32" s="34" t="s">
        <v>19</v>
      </c>
      <c r="B32" s="35">
        <f>B31/4</f>
        <v>0.16704750000000002</v>
      </c>
      <c r="C32" s="35">
        <f aca="true" t="shared" si="13" ref="C32:P32">C31/4</f>
        <v>0.22070499999999998</v>
      </c>
      <c r="D32" s="35">
        <f t="shared" si="13"/>
        <v>0.11284</v>
      </c>
      <c r="E32" s="35">
        <f t="shared" si="13"/>
        <v>147.1185675</v>
      </c>
      <c r="F32" s="35">
        <f t="shared" si="13"/>
        <v>0.18763</v>
      </c>
      <c r="G32" s="35">
        <f t="shared" si="13"/>
        <v>0.09034</v>
      </c>
      <c r="H32" s="35">
        <f t="shared" si="13"/>
        <v>0.17246</v>
      </c>
      <c r="I32" s="35">
        <f t="shared" si="13"/>
        <v>0.0886725</v>
      </c>
      <c r="J32" s="35">
        <f t="shared" si="13"/>
        <v>14.193840000000002</v>
      </c>
      <c r="K32" s="35">
        <f t="shared" si="13"/>
        <v>0.126725</v>
      </c>
      <c r="L32" s="35">
        <f t="shared" si="13"/>
        <v>0.8227850000000001</v>
      </c>
      <c r="M32" s="50">
        <f t="shared" si="13"/>
        <v>0.127925</v>
      </c>
      <c r="N32" s="50">
        <f t="shared" si="13"/>
        <v>0.125525</v>
      </c>
      <c r="O32" s="50">
        <f t="shared" si="13"/>
        <v>0.16794749999999997</v>
      </c>
      <c r="P32" s="50">
        <f t="shared" si="13"/>
        <v>0.1661475</v>
      </c>
    </row>
    <row r="33" spans="1:16" ht="15.75" thickTop="1">
      <c r="A33" s="39">
        <v>42458</v>
      </c>
      <c r="B33" s="40">
        <v>0.16759</v>
      </c>
      <c r="C33" s="40">
        <v>0.2208</v>
      </c>
      <c r="D33" s="41">
        <v>0.11289</v>
      </c>
      <c r="E33" s="42">
        <v>147.65038</v>
      </c>
      <c r="F33" s="41">
        <v>0.18786</v>
      </c>
      <c r="G33" s="42">
        <v>0.09027</v>
      </c>
      <c r="H33" s="41">
        <v>0.17304</v>
      </c>
      <c r="I33" s="42">
        <v>0.08875</v>
      </c>
      <c r="J33" s="42">
        <v>14.30363</v>
      </c>
      <c r="K33" s="41">
        <v>0.1263</v>
      </c>
      <c r="L33" s="42">
        <v>0.82268</v>
      </c>
      <c r="M33" s="43">
        <v>0.1275</v>
      </c>
      <c r="N33" s="44">
        <v>0.1251</v>
      </c>
      <c r="O33" s="43">
        <v>0.16849</v>
      </c>
      <c r="P33" s="44">
        <v>0.16669</v>
      </c>
    </row>
    <row r="34" spans="1:16" ht="15">
      <c r="A34" s="39">
        <v>42459</v>
      </c>
      <c r="B34" s="40">
        <v>0.16712</v>
      </c>
      <c r="C34" s="40">
        <v>0.22061</v>
      </c>
      <c r="D34" s="41">
        <v>0.11279</v>
      </c>
      <c r="E34" s="42">
        <v>147.40449</v>
      </c>
      <c r="F34" s="41">
        <v>0.18639</v>
      </c>
      <c r="G34" s="42">
        <v>0.09051</v>
      </c>
      <c r="H34" s="41">
        <v>0.17254</v>
      </c>
      <c r="I34" s="42">
        <v>0.08859</v>
      </c>
      <c r="J34" s="42">
        <v>14.33792</v>
      </c>
      <c r="K34" s="41">
        <v>0.1266</v>
      </c>
      <c r="L34" s="42">
        <v>0.824</v>
      </c>
      <c r="M34" s="43">
        <v>0.1278</v>
      </c>
      <c r="N34" s="44">
        <v>0.1254</v>
      </c>
      <c r="O34" s="43">
        <v>0.16802</v>
      </c>
      <c r="P34" s="44">
        <v>0.1662</v>
      </c>
    </row>
    <row r="35" spans="1:16" ht="15">
      <c r="A35" s="39">
        <v>42460</v>
      </c>
      <c r="B35" s="40">
        <v>0.16593</v>
      </c>
      <c r="C35" s="40">
        <v>0.2197</v>
      </c>
      <c r="D35" s="41">
        <v>0.11233</v>
      </c>
      <c r="E35" s="42">
        <v>146.64234</v>
      </c>
      <c r="F35" s="41">
        <v>0.18408</v>
      </c>
      <c r="G35" s="42">
        <v>0.09057</v>
      </c>
      <c r="H35" s="41">
        <v>0.17191</v>
      </c>
      <c r="I35" s="42">
        <v>0.0885</v>
      </c>
      <c r="J35" s="42">
        <v>14.32342</v>
      </c>
      <c r="K35" s="41">
        <v>0.1274</v>
      </c>
      <c r="L35" s="42">
        <v>0.824</v>
      </c>
      <c r="M35" s="43">
        <v>0.1274</v>
      </c>
      <c r="N35" s="44">
        <v>0.1286</v>
      </c>
      <c r="O35" s="43">
        <v>0.16683</v>
      </c>
      <c r="P35" s="44">
        <v>0.16503</v>
      </c>
    </row>
    <row r="36" spans="1:16" ht="15">
      <c r="A36" s="39"/>
      <c r="B36" s="40"/>
      <c r="C36" s="40"/>
      <c r="D36" s="41"/>
      <c r="E36" s="42"/>
      <c r="F36" s="41"/>
      <c r="G36" s="42"/>
      <c r="H36" s="41"/>
      <c r="I36" s="42"/>
      <c r="J36" s="42"/>
      <c r="K36" s="41"/>
      <c r="L36" s="42"/>
      <c r="M36" s="43"/>
      <c r="N36" s="44"/>
      <c r="O36" s="43"/>
      <c r="P36" s="44"/>
    </row>
    <row r="37" spans="1:16" ht="15.75" thickBot="1">
      <c r="A37" s="45"/>
      <c r="B37" s="46"/>
      <c r="C37" s="46"/>
      <c r="D37" s="47"/>
      <c r="E37" s="48"/>
      <c r="F37" s="47"/>
      <c r="G37" s="48"/>
      <c r="H37" s="47"/>
      <c r="I37" s="48"/>
      <c r="J37" s="48"/>
      <c r="K37" s="47"/>
      <c r="L37" s="48"/>
      <c r="M37" s="23"/>
      <c r="N37" s="24"/>
      <c r="O37" s="23"/>
      <c r="P37" s="24"/>
    </row>
    <row r="38" spans="1:16" ht="15.75" thickTop="1">
      <c r="A38" s="28" t="s">
        <v>18</v>
      </c>
      <c r="B38" s="29">
        <f aca="true" t="shared" si="14" ref="B38:P38">SUM(B33:B37)</f>
        <v>0.50064</v>
      </c>
      <c r="C38" s="29">
        <f t="shared" si="14"/>
        <v>0.66111</v>
      </c>
      <c r="D38" s="30">
        <f t="shared" si="14"/>
        <v>0.33801</v>
      </c>
      <c r="E38" s="31">
        <f t="shared" si="14"/>
        <v>441.69721000000004</v>
      </c>
      <c r="F38" s="30">
        <f t="shared" si="14"/>
        <v>0.55833</v>
      </c>
      <c r="G38" s="31">
        <f t="shared" si="14"/>
        <v>0.27135</v>
      </c>
      <c r="H38" s="30">
        <f t="shared" si="14"/>
        <v>0.51749</v>
      </c>
      <c r="I38" s="31">
        <f t="shared" si="14"/>
        <v>0.26583999999999997</v>
      </c>
      <c r="J38" s="31">
        <f t="shared" si="14"/>
        <v>42.96497</v>
      </c>
      <c r="K38" s="30">
        <f t="shared" si="14"/>
        <v>0.3803</v>
      </c>
      <c r="L38" s="29">
        <f t="shared" si="14"/>
        <v>2.4706799999999998</v>
      </c>
      <c r="M38" s="32">
        <f t="shared" si="14"/>
        <v>0.3827</v>
      </c>
      <c r="N38" s="33">
        <f t="shared" si="14"/>
        <v>0.3791</v>
      </c>
      <c r="O38" s="33">
        <f t="shared" si="14"/>
        <v>0.50334</v>
      </c>
      <c r="P38" s="33">
        <f t="shared" si="14"/>
        <v>0.49792000000000003</v>
      </c>
    </row>
    <row r="39" spans="1:16" ht="15.75" thickBot="1">
      <c r="A39" s="34" t="s">
        <v>19</v>
      </c>
      <c r="B39" s="35">
        <f>B38/3</f>
        <v>0.16688</v>
      </c>
      <c r="C39" s="35">
        <f>C38/3</f>
        <v>0.22036999999999998</v>
      </c>
      <c r="D39" s="35">
        <f aca="true" t="shared" si="15" ref="D39:K39">D38/3</f>
        <v>0.11266999999999999</v>
      </c>
      <c r="E39" s="35">
        <f t="shared" si="15"/>
        <v>147.23240333333334</v>
      </c>
      <c r="F39" s="35">
        <f t="shared" si="15"/>
        <v>0.18611</v>
      </c>
      <c r="G39" s="35">
        <f t="shared" si="15"/>
        <v>0.09044999999999999</v>
      </c>
      <c r="H39" s="35">
        <f t="shared" si="15"/>
        <v>0.17249666666666666</v>
      </c>
      <c r="I39" s="35">
        <f t="shared" si="15"/>
        <v>0.08861333333333332</v>
      </c>
      <c r="J39" s="35">
        <f t="shared" si="15"/>
        <v>14.321656666666668</v>
      </c>
      <c r="K39" s="35">
        <f t="shared" si="15"/>
        <v>0.12676666666666667</v>
      </c>
      <c r="L39" s="37">
        <f>L38/3</f>
        <v>0.82356</v>
      </c>
      <c r="M39" s="38">
        <f>M38/3</f>
        <v>0.12756666666666666</v>
      </c>
      <c r="N39" s="38">
        <f>N38/3</f>
        <v>0.12636666666666665</v>
      </c>
      <c r="O39" s="38">
        <f>O38/3</f>
        <v>0.16778</v>
      </c>
      <c r="P39" s="38">
        <f>P38/3</f>
        <v>0.16597333333333333</v>
      </c>
    </row>
    <row r="40" spans="1:16" ht="15.75" thickTop="1">
      <c r="A40" s="51"/>
      <c r="B40" s="40"/>
      <c r="C40" s="40"/>
      <c r="D40" s="41"/>
      <c r="E40" s="42"/>
      <c r="F40" s="41"/>
      <c r="G40" s="42"/>
      <c r="H40" s="41"/>
      <c r="I40" s="42"/>
      <c r="J40" s="42"/>
      <c r="K40" s="41"/>
      <c r="L40" s="42"/>
      <c r="M40" s="43"/>
      <c r="N40" s="44"/>
      <c r="O40" s="43"/>
      <c r="P40" s="44"/>
    </row>
    <row r="41" spans="1:16" ht="15">
      <c r="A41" s="51"/>
      <c r="B41" s="40"/>
      <c r="C41" s="52"/>
      <c r="D41" s="53"/>
      <c r="E41" s="54" t="s">
        <v>20</v>
      </c>
      <c r="F41" s="41"/>
      <c r="G41" s="42"/>
      <c r="H41" s="41"/>
      <c r="I41" s="42"/>
      <c r="J41" s="42"/>
      <c r="K41" s="41"/>
      <c r="L41" s="42"/>
      <c r="M41" s="43"/>
      <c r="N41" s="44"/>
      <c r="O41" s="43"/>
      <c r="P41" s="44"/>
    </row>
    <row r="42" spans="1:16" ht="15.75" thickBot="1">
      <c r="A42" s="55"/>
      <c r="B42" s="56"/>
      <c r="C42" s="56"/>
      <c r="D42" s="57"/>
      <c r="E42" s="58"/>
      <c r="F42" s="57"/>
      <c r="G42" s="58"/>
      <c r="H42" s="57"/>
      <c r="I42" s="58"/>
      <c r="J42" s="58"/>
      <c r="K42" s="57"/>
      <c r="L42" s="58"/>
      <c r="M42" s="59"/>
      <c r="N42" s="60"/>
      <c r="O42" s="59"/>
      <c r="P42" s="60"/>
    </row>
    <row r="43" spans="1:16" ht="15">
      <c r="A43" s="61" t="s">
        <v>21</v>
      </c>
      <c r="B43" s="62">
        <f>SUM(B6:B10,B13:B17,B20:B24,B27:B30,B33:B35)</f>
        <v>3.7127</v>
      </c>
      <c r="C43" s="62">
        <f aca="true" t="shared" si="16" ref="C43:L43">SUM(C6:C10,C13:C17,C20:C24,C27:C30,C33:C35)</f>
        <v>4.856069999999999</v>
      </c>
      <c r="D43" s="62">
        <f t="shared" si="16"/>
        <v>2.49848</v>
      </c>
      <c r="E43" s="62">
        <f t="shared" si="16"/>
        <v>3303.98418</v>
      </c>
      <c r="F43" s="62">
        <f t="shared" si="16"/>
        <v>4.115469999999999</v>
      </c>
      <c r="G43" s="62">
        <f t="shared" si="16"/>
        <v>1.9838800000000003</v>
      </c>
      <c r="H43" s="62">
        <f t="shared" si="16"/>
        <v>3.8116700000000003</v>
      </c>
      <c r="I43" s="62">
        <f t="shared" si="16"/>
        <v>1.9481000000000004</v>
      </c>
      <c r="J43" s="62">
        <f t="shared" si="16"/>
        <v>312.92784</v>
      </c>
      <c r="K43" s="62">
        <f t="shared" si="16"/>
        <v>2.7682000000000007</v>
      </c>
      <c r="L43" s="62">
        <f t="shared" si="16"/>
        <v>18.024970000000003</v>
      </c>
      <c r="M43" s="44">
        <f aca="true" t="shared" si="17" ref="M43:P43">SUM(M6:M10,M13:M17,M20:M24,M27:M30,M33:M35)</f>
        <v>2.7934</v>
      </c>
      <c r="N43" s="44">
        <f t="shared" si="17"/>
        <v>2.7441999999999998</v>
      </c>
      <c r="O43" s="44">
        <f t="shared" si="17"/>
        <v>3.7324999999999995</v>
      </c>
      <c r="P43" s="44">
        <f t="shared" si="17"/>
        <v>3.6928799999999997</v>
      </c>
    </row>
    <row r="44" spans="1:16" ht="15">
      <c r="A44" s="61" t="s">
        <v>22</v>
      </c>
      <c r="B44" s="62">
        <f>B43/22</f>
        <v>0.16875909090909091</v>
      </c>
      <c r="C44" s="62">
        <f aca="true" t="shared" si="18" ref="C44:L44">C43/22</f>
        <v>0.2207304545454545</v>
      </c>
      <c r="D44" s="62">
        <f t="shared" si="18"/>
        <v>0.11356727272727273</v>
      </c>
      <c r="E44" s="62">
        <f t="shared" si="18"/>
        <v>150.1810990909091</v>
      </c>
      <c r="F44" s="62">
        <f t="shared" si="18"/>
        <v>0.18706681818181814</v>
      </c>
      <c r="G44" s="62">
        <f t="shared" si="18"/>
        <v>0.09017636363636365</v>
      </c>
      <c r="H44" s="62">
        <f t="shared" si="18"/>
        <v>0.17325772727272729</v>
      </c>
      <c r="I44" s="62">
        <f t="shared" si="18"/>
        <v>0.08855000000000002</v>
      </c>
      <c r="J44" s="62">
        <f t="shared" si="18"/>
        <v>14.223992727272728</v>
      </c>
      <c r="K44" s="62">
        <f t="shared" si="18"/>
        <v>0.12582727272727276</v>
      </c>
      <c r="L44" s="62">
        <f t="shared" si="18"/>
        <v>0.8193168181818183</v>
      </c>
      <c r="M44" s="44">
        <f aca="true" t="shared" si="19" ref="M44:P44">M43/22</f>
        <v>0.12697272727272726</v>
      </c>
      <c r="N44" s="44">
        <f t="shared" si="19"/>
        <v>0.12473636363636363</v>
      </c>
      <c r="O44" s="44">
        <f t="shared" si="19"/>
        <v>0.1696590909090909</v>
      </c>
      <c r="P44" s="44">
        <f t="shared" si="19"/>
        <v>0.1678581818181818</v>
      </c>
    </row>
    <row r="45" spans="1:16" ht="15">
      <c r="A45" s="61" t="s">
        <v>23</v>
      </c>
      <c r="B45" s="62">
        <f>1/B44</f>
        <v>5.925606701322487</v>
      </c>
      <c r="C45" s="62">
        <f aca="true" t="shared" si="20" ref="C45:P45">1/C44</f>
        <v>4.5304124528682665</v>
      </c>
      <c r="D45" s="62">
        <f t="shared" si="20"/>
        <v>8.805353655022254</v>
      </c>
      <c r="E45" s="62">
        <f t="shared" si="20"/>
        <v>0.006658627524057939</v>
      </c>
      <c r="F45" s="62">
        <f t="shared" si="20"/>
        <v>5.345683482081027</v>
      </c>
      <c r="G45" s="62">
        <f t="shared" si="20"/>
        <v>11.089380406072946</v>
      </c>
      <c r="H45" s="62">
        <f t="shared" si="20"/>
        <v>5.771748341278232</v>
      </c>
      <c r="I45" s="62">
        <f t="shared" si="20"/>
        <v>11.293054771315639</v>
      </c>
      <c r="J45" s="62">
        <f t="shared" si="20"/>
        <v>0.07030374798228242</v>
      </c>
      <c r="K45" s="62">
        <f t="shared" si="20"/>
        <v>7.947402644317605</v>
      </c>
      <c r="L45" s="62">
        <f t="shared" si="20"/>
        <v>1.2205290771635124</v>
      </c>
      <c r="M45" s="44">
        <f t="shared" si="20"/>
        <v>7.875707023698719</v>
      </c>
      <c r="N45" s="44">
        <f t="shared" si="20"/>
        <v>8.016908388601415</v>
      </c>
      <c r="O45" s="44">
        <f t="shared" si="20"/>
        <v>5.894172806430007</v>
      </c>
      <c r="P45" s="44">
        <f t="shared" si="20"/>
        <v>5.957409934793441</v>
      </c>
    </row>
    <row r="46" spans="1:16" ht="15.75" thickBot="1">
      <c r="A46" s="55"/>
      <c r="B46" s="65"/>
      <c r="C46" s="65"/>
      <c r="D46" s="66"/>
      <c r="E46" s="67"/>
      <c r="F46" s="66"/>
      <c r="G46" s="67"/>
      <c r="H46" s="66"/>
      <c r="I46" s="67"/>
      <c r="J46" s="67"/>
      <c r="K46" s="66"/>
      <c r="L46" s="67"/>
      <c r="M46" s="68"/>
      <c r="N46" s="69"/>
      <c r="O46" s="68"/>
      <c r="P46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 topLeftCell="A1">
      <selection activeCell="B42" sqref="B42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28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42461</v>
      </c>
      <c r="B6" s="70">
        <v>0.16603</v>
      </c>
      <c r="C6" s="70">
        <v>0.2187</v>
      </c>
      <c r="D6" s="71">
        <v>0.11182</v>
      </c>
      <c r="E6" s="72">
        <v>145.50295</v>
      </c>
      <c r="F6" s="71">
        <v>0.18431</v>
      </c>
      <c r="G6" s="72">
        <v>0.09036</v>
      </c>
      <c r="H6" s="71">
        <v>0.17148</v>
      </c>
      <c r="I6" s="72">
        <v>0.08861</v>
      </c>
      <c r="J6" s="72">
        <v>14.32443</v>
      </c>
      <c r="K6" s="71">
        <v>0.1273</v>
      </c>
      <c r="L6" s="72">
        <v>0.82208</v>
      </c>
      <c r="M6" s="43">
        <v>0.1285</v>
      </c>
      <c r="N6" s="44">
        <v>0.1261</v>
      </c>
      <c r="O6" s="43">
        <v>0.16693</v>
      </c>
      <c r="P6" s="44">
        <v>0.16513</v>
      </c>
    </row>
    <row r="7" spans="1:16" ht="15.75" thickBot="1">
      <c r="A7" s="27"/>
      <c r="B7" s="20"/>
      <c r="C7" s="20"/>
      <c r="D7" s="21"/>
      <c r="E7" s="22"/>
      <c r="F7" s="21"/>
      <c r="G7" s="22"/>
      <c r="H7" s="21"/>
      <c r="I7" s="22"/>
      <c r="J7" s="22"/>
      <c r="K7" s="21"/>
      <c r="L7" s="22"/>
      <c r="M7" s="23"/>
      <c r="N7" s="24"/>
      <c r="O7" s="23"/>
      <c r="P7" s="24"/>
    </row>
    <row r="8" spans="1:16" ht="15.75" thickTop="1">
      <c r="A8" s="28" t="s">
        <v>18</v>
      </c>
      <c r="B8" s="29">
        <f aca="true" t="shared" si="0" ref="B8:P8">SUM(B6:B7)</f>
        <v>0.16603</v>
      </c>
      <c r="C8" s="29">
        <f t="shared" si="0"/>
        <v>0.2187</v>
      </c>
      <c r="D8" s="29">
        <f t="shared" si="0"/>
        <v>0.11182</v>
      </c>
      <c r="E8" s="29">
        <f t="shared" si="0"/>
        <v>145.50295</v>
      </c>
      <c r="F8" s="29">
        <f t="shared" si="0"/>
        <v>0.18431</v>
      </c>
      <c r="G8" s="29">
        <f t="shared" si="0"/>
        <v>0.09036</v>
      </c>
      <c r="H8" s="29">
        <f t="shared" si="0"/>
        <v>0.17148</v>
      </c>
      <c r="I8" s="29">
        <f t="shared" si="0"/>
        <v>0.08861</v>
      </c>
      <c r="J8" s="29">
        <f t="shared" si="0"/>
        <v>14.32443</v>
      </c>
      <c r="K8" s="29">
        <f t="shared" si="0"/>
        <v>0.1273</v>
      </c>
      <c r="L8" s="29">
        <f t="shared" si="0"/>
        <v>0.82208</v>
      </c>
      <c r="M8" s="32">
        <f t="shared" si="0"/>
        <v>0.1285</v>
      </c>
      <c r="N8" s="32">
        <f t="shared" si="0"/>
        <v>0.1261</v>
      </c>
      <c r="O8" s="32">
        <f t="shared" si="0"/>
        <v>0.16693</v>
      </c>
      <c r="P8" s="32">
        <f t="shared" si="0"/>
        <v>0.16513</v>
      </c>
    </row>
    <row r="9" spans="1:16" ht="15.75" thickBot="1">
      <c r="A9" s="34" t="s">
        <v>19</v>
      </c>
      <c r="B9" s="74">
        <f>B8/1</f>
        <v>0.16603</v>
      </c>
      <c r="C9" s="74">
        <f>C8/5</f>
        <v>0.04374</v>
      </c>
      <c r="D9" s="74">
        <f aca="true" t="shared" si="1" ref="D9:L9">D8/5</f>
        <v>0.022364000000000002</v>
      </c>
      <c r="E9" s="74">
        <f t="shared" si="1"/>
        <v>29.10059</v>
      </c>
      <c r="F9" s="74">
        <f t="shared" si="1"/>
        <v>0.036862</v>
      </c>
      <c r="G9" s="74">
        <f t="shared" si="1"/>
        <v>0.018071999999999998</v>
      </c>
      <c r="H9" s="74">
        <f t="shared" si="1"/>
        <v>0.034296</v>
      </c>
      <c r="I9" s="74">
        <f t="shared" si="1"/>
        <v>0.017721999999999998</v>
      </c>
      <c r="J9" s="74">
        <f t="shared" si="1"/>
        <v>2.864886</v>
      </c>
      <c r="K9" s="74">
        <f t="shared" si="1"/>
        <v>0.02546</v>
      </c>
      <c r="L9" s="74">
        <f t="shared" si="1"/>
        <v>0.164416</v>
      </c>
      <c r="M9" s="75">
        <f>M8/5</f>
        <v>0.0257</v>
      </c>
      <c r="N9" s="75">
        <f>N8/5</f>
        <v>0.02522</v>
      </c>
      <c r="O9" s="75">
        <f>O8/5</f>
        <v>0.033386</v>
      </c>
      <c r="P9" s="75">
        <f>P8/5</f>
        <v>0.033026</v>
      </c>
    </row>
    <row r="10" spans="1:16" ht="15.75" thickTop="1">
      <c r="A10" s="39">
        <v>42464</v>
      </c>
      <c r="B10" s="40">
        <v>0.16613</v>
      </c>
      <c r="C10" s="40">
        <v>0.21875</v>
      </c>
      <c r="D10" s="41">
        <v>0.11184</v>
      </c>
      <c r="E10" s="42">
        <v>146.31241</v>
      </c>
      <c r="F10" s="41">
        <v>0.18465</v>
      </c>
      <c r="G10" s="42">
        <v>0.09034</v>
      </c>
      <c r="H10" s="41">
        <v>0.17181</v>
      </c>
      <c r="I10" s="42">
        <v>0.08955</v>
      </c>
      <c r="J10" s="42">
        <v>14.23803</v>
      </c>
      <c r="K10" s="41">
        <v>0.1273</v>
      </c>
      <c r="L10" s="42">
        <v>0.82413</v>
      </c>
      <c r="M10" s="43">
        <v>0.1285</v>
      </c>
      <c r="N10" s="44">
        <v>0.1261</v>
      </c>
      <c r="O10" s="43">
        <v>0.16703</v>
      </c>
      <c r="P10" s="44">
        <v>0.16523</v>
      </c>
    </row>
    <row r="11" spans="1:16" ht="15">
      <c r="A11" s="39">
        <v>42465</v>
      </c>
      <c r="B11" s="40">
        <v>0.16692</v>
      </c>
      <c r="C11" s="40">
        <v>0.2181</v>
      </c>
      <c r="D11" s="41">
        <v>0.11151</v>
      </c>
      <c r="E11" s="42">
        <v>145.94078</v>
      </c>
      <c r="F11" s="41">
        <v>0.18581</v>
      </c>
      <c r="G11" s="42">
        <v>0.09026</v>
      </c>
      <c r="H11" s="41">
        <v>0.17164</v>
      </c>
      <c r="I11" s="42">
        <v>0.08898</v>
      </c>
      <c r="J11" s="42">
        <v>14.13415</v>
      </c>
      <c r="K11" s="41">
        <v>0.127</v>
      </c>
      <c r="L11" s="42">
        <v>0.82231</v>
      </c>
      <c r="M11" s="43">
        <v>0.1282</v>
      </c>
      <c r="N11" s="44">
        <v>0.1258</v>
      </c>
      <c r="O11" s="43">
        <v>0.1678</v>
      </c>
      <c r="P11" s="44">
        <v>0.16602</v>
      </c>
    </row>
    <row r="12" spans="1:16" ht="15">
      <c r="A12" s="39">
        <v>42466</v>
      </c>
      <c r="B12" s="40">
        <v>0.1674</v>
      </c>
      <c r="C12" s="40">
        <v>0.21774</v>
      </c>
      <c r="D12" s="41">
        <v>0.11133</v>
      </c>
      <c r="E12" s="42">
        <v>146.40198</v>
      </c>
      <c r="F12" s="41">
        <v>0.18621</v>
      </c>
      <c r="G12" s="42">
        <v>0.08993</v>
      </c>
      <c r="H12" s="41">
        <v>0.17163</v>
      </c>
      <c r="I12" s="42">
        <v>0.08926</v>
      </c>
      <c r="J12" s="42">
        <v>14.00307</v>
      </c>
      <c r="K12" s="41">
        <v>0.1266</v>
      </c>
      <c r="L12" s="42">
        <v>0.81959</v>
      </c>
      <c r="M12" s="43">
        <v>0.1278</v>
      </c>
      <c r="N12" s="44">
        <v>0.1254</v>
      </c>
      <c r="O12" s="43">
        <v>0.1683</v>
      </c>
      <c r="P12" s="44">
        <v>0.1665</v>
      </c>
    </row>
    <row r="13" spans="1:16" ht="15">
      <c r="A13" s="39">
        <v>42467</v>
      </c>
      <c r="B13" s="40">
        <v>0.16732</v>
      </c>
      <c r="C13" s="40">
        <v>0.21779</v>
      </c>
      <c r="D13" s="41">
        <v>0.11135</v>
      </c>
      <c r="E13" s="42">
        <v>146.65525</v>
      </c>
      <c r="F13" s="41">
        <v>0.18608</v>
      </c>
      <c r="G13" s="42">
        <v>0.0912</v>
      </c>
      <c r="H13" s="41">
        <v>0.17122</v>
      </c>
      <c r="I13" s="42">
        <v>0.08994</v>
      </c>
      <c r="J13" s="42">
        <v>13.9351</v>
      </c>
      <c r="K13" s="41">
        <v>0.1267</v>
      </c>
      <c r="L13" s="42">
        <v>0.82117</v>
      </c>
      <c r="M13" s="43">
        <v>0.1279</v>
      </c>
      <c r="N13" s="44">
        <v>0.1255</v>
      </c>
      <c r="O13" s="43">
        <v>0.16822</v>
      </c>
      <c r="P13" s="44">
        <v>0.16642</v>
      </c>
    </row>
    <row r="14" spans="1:16" ht="15.75" thickBot="1">
      <c r="A14" s="45">
        <v>42468</v>
      </c>
      <c r="B14" s="46">
        <v>0.16835</v>
      </c>
      <c r="C14" s="46">
        <v>0.21728</v>
      </c>
      <c r="D14" s="47">
        <v>0.11109</v>
      </c>
      <c r="E14" s="48">
        <v>146.05599</v>
      </c>
      <c r="F14" s="47">
        <v>0.18654</v>
      </c>
      <c r="G14" s="48">
        <v>0.08971</v>
      </c>
      <c r="H14" s="47">
        <v>0.17095</v>
      </c>
      <c r="I14" s="48">
        <v>0.08986</v>
      </c>
      <c r="J14" s="48">
        <v>13.66921</v>
      </c>
      <c r="K14" s="47">
        <v>0.1264</v>
      </c>
      <c r="L14" s="48">
        <v>0.81754</v>
      </c>
      <c r="M14" s="23">
        <v>0.1276</v>
      </c>
      <c r="N14" s="24">
        <v>0.1252</v>
      </c>
      <c r="O14" s="23">
        <v>0.16925</v>
      </c>
      <c r="P14" s="24">
        <v>0.16745</v>
      </c>
    </row>
    <row r="15" spans="1:16" ht="15.75" thickTop="1">
      <c r="A15" s="28" t="s">
        <v>18</v>
      </c>
      <c r="B15" s="29">
        <f>SUM(B10:B14)</f>
        <v>0.8361200000000001</v>
      </c>
      <c r="C15" s="29">
        <f>SUM(C10:C14)</f>
        <v>1.08966</v>
      </c>
      <c r="D15" s="31">
        <f aca="true" t="shared" si="2" ref="D15:L15">SUM(D10:D14)</f>
        <v>0.55712</v>
      </c>
      <c r="E15" s="31">
        <f t="shared" si="2"/>
        <v>731.3664100000001</v>
      </c>
      <c r="F15" s="31">
        <f t="shared" si="2"/>
        <v>0.9292900000000001</v>
      </c>
      <c r="G15" s="31">
        <f t="shared" si="2"/>
        <v>0.45144</v>
      </c>
      <c r="H15" s="31">
        <f t="shared" si="2"/>
        <v>0.8572500000000001</v>
      </c>
      <c r="I15" s="31">
        <f t="shared" si="2"/>
        <v>0.44759000000000004</v>
      </c>
      <c r="J15" s="31">
        <f t="shared" si="2"/>
        <v>69.97955999999999</v>
      </c>
      <c r="K15" s="49">
        <f t="shared" si="2"/>
        <v>0.6339999999999999</v>
      </c>
      <c r="L15" s="49">
        <f t="shared" si="2"/>
        <v>4.10474</v>
      </c>
      <c r="M15" s="32">
        <f>SUM(M10:M14)</f>
        <v>0.6400000000000001</v>
      </c>
      <c r="N15" s="32">
        <f aca="true" t="shared" si="3" ref="N15:P15">SUM(N10:N14)</f>
        <v>0.628</v>
      </c>
      <c r="O15" s="32">
        <f t="shared" si="3"/>
        <v>0.8406000000000001</v>
      </c>
      <c r="P15" s="32">
        <f t="shared" si="3"/>
        <v>0.83162</v>
      </c>
    </row>
    <row r="16" spans="1:16" ht="15.75" thickBot="1">
      <c r="A16" s="34" t="s">
        <v>19</v>
      </c>
      <c r="B16" s="35">
        <f>B15/5</f>
        <v>0.167224</v>
      </c>
      <c r="C16" s="35">
        <f>C15/5</f>
        <v>0.21793200000000001</v>
      </c>
      <c r="D16" s="36">
        <f aca="true" t="shared" si="4" ref="D16:L16">D15/5</f>
        <v>0.111424</v>
      </c>
      <c r="E16" s="36">
        <f t="shared" si="4"/>
        <v>146.27328200000002</v>
      </c>
      <c r="F16" s="36">
        <f t="shared" si="4"/>
        <v>0.18585800000000002</v>
      </c>
      <c r="G16" s="36">
        <f t="shared" si="4"/>
        <v>0.09028800000000001</v>
      </c>
      <c r="H16" s="36">
        <f t="shared" si="4"/>
        <v>0.17145000000000002</v>
      </c>
      <c r="I16" s="36">
        <f t="shared" si="4"/>
        <v>0.08951800000000001</v>
      </c>
      <c r="J16" s="36">
        <f t="shared" si="4"/>
        <v>13.995911999999999</v>
      </c>
      <c r="K16" s="37">
        <f t="shared" si="4"/>
        <v>0.12679999999999997</v>
      </c>
      <c r="L16" s="37">
        <f t="shared" si="4"/>
        <v>0.8209479999999999</v>
      </c>
      <c r="M16" s="38">
        <f>M15/5</f>
        <v>0.12800000000000003</v>
      </c>
      <c r="N16" s="50">
        <f>N15/5</f>
        <v>0.1256</v>
      </c>
      <c r="O16" s="50">
        <f aca="true" t="shared" si="5" ref="O16:P16">O15/5</f>
        <v>0.16812000000000002</v>
      </c>
      <c r="P16" s="50">
        <f t="shared" si="5"/>
        <v>0.166324</v>
      </c>
    </row>
    <row r="17" spans="1:16" ht="15.75" thickTop="1">
      <c r="A17" s="39">
        <v>42471</v>
      </c>
      <c r="B17" s="40">
        <v>0.16768</v>
      </c>
      <c r="C17" s="40">
        <v>0.21722</v>
      </c>
      <c r="D17" s="41">
        <v>0.11106</v>
      </c>
      <c r="E17" s="42">
        <v>146.29811</v>
      </c>
      <c r="F17" s="41">
        <v>0.18614</v>
      </c>
      <c r="G17" s="42">
        <v>0.08997</v>
      </c>
      <c r="H17" s="41">
        <v>0.17083</v>
      </c>
      <c r="I17" s="42">
        <v>0.08975</v>
      </c>
      <c r="J17" s="42">
        <v>13.70007</v>
      </c>
      <c r="K17" s="41">
        <v>0.1267</v>
      </c>
      <c r="L17" s="42">
        <v>0.81984</v>
      </c>
      <c r="M17" s="43">
        <v>0.1279</v>
      </c>
      <c r="N17" s="44">
        <v>0.1255</v>
      </c>
      <c r="O17" s="43">
        <v>0.16858</v>
      </c>
      <c r="P17" s="44">
        <v>0.16678</v>
      </c>
    </row>
    <row r="18" spans="1:16" ht="15">
      <c r="A18" s="39">
        <v>42472</v>
      </c>
      <c r="B18" s="40">
        <v>0.16726</v>
      </c>
      <c r="C18" s="40">
        <v>0.21774</v>
      </c>
      <c r="D18" s="41">
        <v>0.11133</v>
      </c>
      <c r="E18" s="42">
        <v>113.22179</v>
      </c>
      <c r="F18" s="41">
        <v>0.18533</v>
      </c>
      <c r="G18" s="42">
        <v>0.09003</v>
      </c>
      <c r="H18" s="41">
        <v>0.17078</v>
      </c>
      <c r="I18" s="42">
        <v>0.08923</v>
      </c>
      <c r="J18" s="42">
        <v>13.71568</v>
      </c>
      <c r="K18" s="41">
        <v>0.1271</v>
      </c>
      <c r="L18" s="42">
        <v>0.82158</v>
      </c>
      <c r="M18" s="43">
        <v>0.1283</v>
      </c>
      <c r="N18" s="44">
        <v>0.1259</v>
      </c>
      <c r="O18" s="43">
        <v>0.16816</v>
      </c>
      <c r="P18" s="44">
        <v>0.16636</v>
      </c>
    </row>
    <row r="19" spans="1:16" ht="15">
      <c r="A19" s="39">
        <v>42473</v>
      </c>
      <c r="B19" s="40">
        <v>0.16659</v>
      </c>
      <c r="C19" s="40">
        <v>0.21828</v>
      </c>
      <c r="D19" s="41">
        <v>0.1116</v>
      </c>
      <c r="E19" s="42">
        <v>145.63859</v>
      </c>
      <c r="F19" s="41">
        <v>0.18464</v>
      </c>
      <c r="G19" s="42">
        <v>0.09</v>
      </c>
      <c r="H19" s="41">
        <v>0.17128</v>
      </c>
      <c r="I19" s="42">
        <v>0.08922</v>
      </c>
      <c r="J19" s="42">
        <v>13.78784</v>
      </c>
      <c r="K19" s="41">
        <v>0.1272</v>
      </c>
      <c r="L19" s="42">
        <v>0.8224</v>
      </c>
      <c r="M19" s="43">
        <v>0.1284</v>
      </c>
      <c r="N19" s="44">
        <v>0.126</v>
      </c>
      <c r="O19" s="43">
        <v>0.16749</v>
      </c>
      <c r="P19" s="44">
        <v>0.16569</v>
      </c>
    </row>
    <row r="20" spans="1:16" ht="15">
      <c r="A20" s="39">
        <v>42474</v>
      </c>
      <c r="B20" s="40">
        <v>0.16632</v>
      </c>
      <c r="C20" s="40">
        <v>0.2203</v>
      </c>
      <c r="D20" s="41">
        <v>0.11263</v>
      </c>
      <c r="E20" s="42">
        <v>145.91116</v>
      </c>
      <c r="F20" s="41">
        <v>0.1841</v>
      </c>
      <c r="G20" s="42">
        <v>0.09062</v>
      </c>
      <c r="H20" s="41">
        <v>0.17202</v>
      </c>
      <c r="I20" s="42">
        <v>0.08961</v>
      </c>
      <c r="J20" s="42">
        <v>13.90196</v>
      </c>
      <c r="K20" s="41">
        <v>0.1275</v>
      </c>
      <c r="L20" s="42">
        <v>0.82507</v>
      </c>
      <c r="M20" s="43">
        <v>0.1287</v>
      </c>
      <c r="N20" s="44">
        <v>0.1263</v>
      </c>
      <c r="O20" s="43">
        <v>0.16722</v>
      </c>
      <c r="P20" s="44">
        <v>0.16542</v>
      </c>
    </row>
    <row r="21" spans="1:16" ht="15.75" thickBot="1">
      <c r="A21" s="45">
        <v>42475</v>
      </c>
      <c r="B21" s="46">
        <v>0.16592</v>
      </c>
      <c r="C21" s="46">
        <v>0.22138</v>
      </c>
      <c r="D21" s="47">
        <v>0.11319</v>
      </c>
      <c r="E21" s="48">
        <v>146.91618</v>
      </c>
      <c r="F21" s="47">
        <v>0.18552</v>
      </c>
      <c r="G21" s="48">
        <v>0.09081</v>
      </c>
      <c r="H21" s="47">
        <v>0.17331</v>
      </c>
      <c r="I21" s="48">
        <v>0.09012</v>
      </c>
      <c r="J21" s="48">
        <v>13.92539</v>
      </c>
      <c r="K21" s="47">
        <v>0.1275</v>
      </c>
      <c r="L21" s="48">
        <v>0.82659</v>
      </c>
      <c r="M21" s="23">
        <v>0.1287</v>
      </c>
      <c r="N21" s="24">
        <v>0.1263</v>
      </c>
      <c r="O21" s="23">
        <v>0.16682</v>
      </c>
      <c r="P21" s="24">
        <v>0.16502</v>
      </c>
    </row>
    <row r="22" spans="1:16" ht="15.75" thickTop="1">
      <c r="A22" s="28" t="s">
        <v>18</v>
      </c>
      <c r="B22" s="29">
        <f>SUM(B17:B21)</f>
        <v>0.8337700000000001</v>
      </c>
      <c r="C22" s="29">
        <f>SUM(C17:C21)</f>
        <v>1.09492</v>
      </c>
      <c r="D22" s="31">
        <f aca="true" t="shared" si="6" ref="D22:P22">SUM(D17:D21)</f>
        <v>0.55981</v>
      </c>
      <c r="E22" s="31">
        <f t="shared" si="6"/>
        <v>697.9858300000001</v>
      </c>
      <c r="F22" s="31">
        <f t="shared" si="6"/>
        <v>0.92573</v>
      </c>
      <c r="G22" s="31">
        <f t="shared" si="6"/>
        <v>0.45143000000000005</v>
      </c>
      <c r="H22" s="31">
        <f t="shared" si="6"/>
        <v>0.8582199999999999</v>
      </c>
      <c r="I22" s="31">
        <f t="shared" si="6"/>
        <v>0.44792999999999994</v>
      </c>
      <c r="J22" s="31">
        <f t="shared" si="6"/>
        <v>69.03094000000002</v>
      </c>
      <c r="K22" s="49">
        <f t="shared" si="6"/>
        <v>0.6359999999999999</v>
      </c>
      <c r="L22" s="49">
        <f t="shared" si="6"/>
        <v>4.115480000000001</v>
      </c>
      <c r="M22" s="32">
        <f t="shared" si="6"/>
        <v>0.642</v>
      </c>
      <c r="N22" s="33">
        <f t="shared" si="6"/>
        <v>0.63</v>
      </c>
      <c r="O22" s="33">
        <f t="shared" si="6"/>
        <v>0.8382700000000001</v>
      </c>
      <c r="P22" s="33">
        <f t="shared" si="6"/>
        <v>0.82927</v>
      </c>
    </row>
    <row r="23" spans="1:16" ht="15.75" thickBot="1">
      <c r="A23" s="34" t="s">
        <v>19</v>
      </c>
      <c r="B23" s="35">
        <f>B22/5</f>
        <v>0.166754</v>
      </c>
      <c r="C23" s="35">
        <f>C22/5</f>
        <v>0.21898399999999998</v>
      </c>
      <c r="D23" s="36">
        <f aca="true" t="shared" si="7" ref="D23:K23">D22/5</f>
        <v>0.111962</v>
      </c>
      <c r="E23" s="36">
        <f t="shared" si="7"/>
        <v>139.59716600000002</v>
      </c>
      <c r="F23" s="36">
        <f t="shared" si="7"/>
        <v>0.185146</v>
      </c>
      <c r="G23" s="36">
        <f t="shared" si="7"/>
        <v>0.090286</v>
      </c>
      <c r="H23" s="36">
        <f t="shared" si="7"/>
        <v>0.17164399999999996</v>
      </c>
      <c r="I23" s="36">
        <f t="shared" si="7"/>
        <v>0.08958599999999999</v>
      </c>
      <c r="J23" s="36">
        <f t="shared" si="7"/>
        <v>13.806188000000002</v>
      </c>
      <c r="K23" s="37">
        <f t="shared" si="7"/>
        <v>0.12719999999999998</v>
      </c>
      <c r="L23" s="37">
        <f>L22/5</f>
        <v>0.8230960000000002</v>
      </c>
      <c r="M23" s="38">
        <f>M22/5</f>
        <v>0.12840000000000001</v>
      </c>
      <c r="N23" s="50">
        <f>N22/5</f>
        <v>0.126</v>
      </c>
      <c r="O23" s="50">
        <f aca="true" t="shared" si="8" ref="O23:P23">O22/5</f>
        <v>0.16765400000000003</v>
      </c>
      <c r="P23" s="50">
        <f t="shared" si="8"/>
        <v>0.165854</v>
      </c>
    </row>
    <row r="24" spans="1:16" ht="15.75" thickTop="1">
      <c r="A24" s="39">
        <v>42478</v>
      </c>
      <c r="B24" s="40">
        <v>0.16648</v>
      </c>
      <c r="C24" s="40">
        <v>0.22025</v>
      </c>
      <c r="D24" s="41">
        <v>0.10318</v>
      </c>
      <c r="E24" s="42">
        <v>146.3374</v>
      </c>
      <c r="F24" s="41">
        <v>0.18482</v>
      </c>
      <c r="G24" s="42">
        <v>0.09057</v>
      </c>
      <c r="H24" s="41">
        <v>0.17282</v>
      </c>
      <c r="I24" s="42">
        <v>0.08967</v>
      </c>
      <c r="J24" s="42">
        <v>13.77672</v>
      </c>
      <c r="K24" s="41">
        <v>0.1273</v>
      </c>
      <c r="L24" s="42">
        <v>0.82451</v>
      </c>
      <c r="M24" s="43">
        <v>0.1285</v>
      </c>
      <c r="N24" s="44">
        <v>0.1261</v>
      </c>
      <c r="O24" s="43">
        <v>0.16738</v>
      </c>
      <c r="P24" s="44">
        <v>0.16558</v>
      </c>
    </row>
    <row r="25" spans="1:16" ht="15">
      <c r="A25" s="39">
        <v>42479</v>
      </c>
      <c r="B25" s="40">
        <v>0.16585</v>
      </c>
      <c r="C25" s="40">
        <v>0.22067</v>
      </c>
      <c r="D25" s="41">
        <v>0.11283</v>
      </c>
      <c r="E25" s="42">
        <v>146.56965</v>
      </c>
      <c r="F25" s="41">
        <v>0.18488</v>
      </c>
      <c r="G25" s="42">
        <v>0.09066</v>
      </c>
      <c r="H25" s="41">
        <v>0.17294</v>
      </c>
      <c r="I25" s="42">
        <v>0.08969</v>
      </c>
      <c r="J25" s="42">
        <v>13.83981</v>
      </c>
      <c r="K25" s="41">
        <v>0.1276</v>
      </c>
      <c r="L25" s="42">
        <v>0.82652</v>
      </c>
      <c r="M25" s="43">
        <v>0.1288</v>
      </c>
      <c r="N25" s="44">
        <v>0.1264</v>
      </c>
      <c r="O25" s="43">
        <v>0.16675</v>
      </c>
      <c r="P25" s="44">
        <v>0.16495</v>
      </c>
    </row>
    <row r="26" spans="1:16" ht="15">
      <c r="A26" s="39">
        <v>42480</v>
      </c>
      <c r="B26" s="40">
        <v>0.16324</v>
      </c>
      <c r="C26" s="40">
        <v>0.21914</v>
      </c>
      <c r="D26" s="41">
        <v>0.11204</v>
      </c>
      <c r="E26" s="42">
        <v>144.65264</v>
      </c>
      <c r="F26" s="41">
        <v>0.18167</v>
      </c>
      <c r="G26" s="42">
        <v>0.09024</v>
      </c>
      <c r="H26" s="41">
        <v>0.17068</v>
      </c>
      <c r="I26" s="42">
        <v>0.08859</v>
      </c>
      <c r="J26" s="42">
        <v>13.88611</v>
      </c>
      <c r="K26" s="41">
        <v>0.1272</v>
      </c>
      <c r="L26" s="42">
        <v>0.82248</v>
      </c>
      <c r="M26" s="43">
        <v>0.1284</v>
      </c>
      <c r="N26" s="44">
        <v>0.126</v>
      </c>
      <c r="O26" s="43">
        <v>0.16414</v>
      </c>
      <c r="P26" s="44">
        <v>0.16234</v>
      </c>
    </row>
    <row r="27" spans="1:16" ht="15">
      <c r="A27" s="39">
        <v>42481</v>
      </c>
      <c r="B27" s="40">
        <v>0.16448</v>
      </c>
      <c r="C27" s="40">
        <v>0.22134</v>
      </c>
      <c r="D27" s="41">
        <v>0.11317</v>
      </c>
      <c r="E27" s="42">
        <v>145.28323</v>
      </c>
      <c r="F27" s="41">
        <v>0.18297</v>
      </c>
      <c r="G27" s="42">
        <v>0.0909</v>
      </c>
      <c r="H27" s="41">
        <v>0.17203</v>
      </c>
      <c r="I27" s="42">
        <v>0.08924</v>
      </c>
      <c r="J27" s="42">
        <v>14.02351</v>
      </c>
      <c r="K27" s="41">
        <v>0.1283</v>
      </c>
      <c r="L27" s="42">
        <v>0.8299</v>
      </c>
      <c r="M27" s="43">
        <v>0.1295</v>
      </c>
      <c r="N27" s="44">
        <v>0.1271</v>
      </c>
      <c r="O27" s="43">
        <v>0.16538</v>
      </c>
      <c r="P27" s="44">
        <v>0.16358</v>
      </c>
    </row>
    <row r="28" spans="1:16" ht="15.75" thickBot="1">
      <c r="A28" s="45">
        <v>42482</v>
      </c>
      <c r="B28" s="46">
        <v>0.16479</v>
      </c>
      <c r="C28" s="46">
        <v>0.22146</v>
      </c>
      <c r="D28" s="47">
        <v>0.11323</v>
      </c>
      <c r="E28" s="48">
        <v>145.60203</v>
      </c>
      <c r="F28" s="47">
        <v>0.18468</v>
      </c>
      <c r="G28" s="48">
        <v>0.09103</v>
      </c>
      <c r="H28" s="47">
        <v>0.17269</v>
      </c>
      <c r="I28" s="48">
        <v>0.08926</v>
      </c>
      <c r="J28" s="48">
        <v>14.048</v>
      </c>
      <c r="K28" s="47">
        <v>0.1282</v>
      </c>
      <c r="L28" s="48">
        <v>0.83067</v>
      </c>
      <c r="M28" s="23">
        <v>0.1294</v>
      </c>
      <c r="N28" s="24">
        <v>0.127</v>
      </c>
      <c r="O28" s="23">
        <v>0.16569</v>
      </c>
      <c r="P28" s="24">
        <v>0.16389</v>
      </c>
    </row>
    <row r="29" spans="1:16" ht="15.75" thickTop="1">
      <c r="A29" s="28" t="s">
        <v>18</v>
      </c>
      <c r="B29" s="29">
        <f aca="true" t="shared" si="9" ref="B29:P29">SUM(B24:B28)</f>
        <v>0.82484</v>
      </c>
      <c r="C29" s="29">
        <f t="shared" si="9"/>
        <v>1.10286</v>
      </c>
      <c r="D29" s="30">
        <f t="shared" si="9"/>
        <v>0.5544499999999999</v>
      </c>
      <c r="E29" s="31">
        <f t="shared" si="9"/>
        <v>728.4449500000001</v>
      </c>
      <c r="F29" s="30">
        <f t="shared" si="9"/>
        <v>0.91902</v>
      </c>
      <c r="G29" s="31">
        <f t="shared" si="9"/>
        <v>0.45339999999999997</v>
      </c>
      <c r="H29" s="30">
        <f t="shared" si="9"/>
        <v>0.86116</v>
      </c>
      <c r="I29" s="31">
        <f t="shared" si="9"/>
        <v>0.44645</v>
      </c>
      <c r="J29" s="31">
        <f t="shared" si="9"/>
        <v>69.57415</v>
      </c>
      <c r="K29" s="30">
        <f t="shared" si="9"/>
        <v>0.6386</v>
      </c>
      <c r="L29" s="49">
        <f>SUM(L24:L28)</f>
        <v>4.13408</v>
      </c>
      <c r="M29" s="32">
        <f t="shared" si="9"/>
        <v>0.6445999999999998</v>
      </c>
      <c r="N29" s="33">
        <f t="shared" si="9"/>
        <v>0.6326</v>
      </c>
      <c r="O29" s="33">
        <f t="shared" si="9"/>
        <v>0.8293400000000001</v>
      </c>
      <c r="P29" s="33">
        <f t="shared" si="9"/>
        <v>0.82034</v>
      </c>
    </row>
    <row r="30" spans="1:16" ht="15.75" thickBot="1">
      <c r="A30" s="34" t="s">
        <v>19</v>
      </c>
      <c r="B30" s="35">
        <f>B29/5</f>
        <v>0.164968</v>
      </c>
      <c r="C30" s="35">
        <f>C29/5</f>
        <v>0.220572</v>
      </c>
      <c r="D30" s="36">
        <f aca="true" t="shared" si="10" ref="D30:K30">D29/5</f>
        <v>0.11088999999999997</v>
      </c>
      <c r="E30" s="36">
        <f t="shared" si="10"/>
        <v>145.68899000000002</v>
      </c>
      <c r="F30" s="36">
        <f t="shared" si="10"/>
        <v>0.183804</v>
      </c>
      <c r="G30" s="36">
        <f t="shared" si="10"/>
        <v>0.09068</v>
      </c>
      <c r="H30" s="36">
        <f t="shared" si="10"/>
        <v>0.172232</v>
      </c>
      <c r="I30" s="36">
        <f t="shared" si="10"/>
        <v>0.08929000000000001</v>
      </c>
      <c r="J30" s="36">
        <f t="shared" si="10"/>
        <v>13.91483</v>
      </c>
      <c r="K30" s="37">
        <f t="shared" si="10"/>
        <v>0.12772</v>
      </c>
      <c r="L30" s="36">
        <f>L29/5</f>
        <v>0.826816</v>
      </c>
      <c r="M30" s="38">
        <f>M29/5</f>
        <v>0.12891999999999998</v>
      </c>
      <c r="N30" s="50">
        <f>N29/5</f>
        <v>0.12652000000000002</v>
      </c>
      <c r="O30" s="50">
        <f aca="true" t="shared" si="11" ref="O30:P30">O29/5</f>
        <v>0.16586800000000002</v>
      </c>
      <c r="P30" s="50">
        <f t="shared" si="11"/>
        <v>0.164068</v>
      </c>
    </row>
    <row r="31" spans="1:16" ht="15.75" thickTop="1">
      <c r="A31" s="39">
        <v>42485</v>
      </c>
      <c r="B31" s="40">
        <v>0.1655</v>
      </c>
      <c r="C31" s="40">
        <v>0.22223</v>
      </c>
      <c r="D31" s="41">
        <v>0.11363</v>
      </c>
      <c r="E31" s="42">
        <v>145.78204</v>
      </c>
      <c r="F31" s="41">
        <v>0.18622</v>
      </c>
      <c r="G31" s="42">
        <v>0.09078</v>
      </c>
      <c r="H31" s="41">
        <v>0.17276</v>
      </c>
      <c r="I31" s="42">
        <v>0.08846</v>
      </c>
      <c r="J31" s="42">
        <v>14.22006</v>
      </c>
      <c r="K31" s="41">
        <v>0.1276</v>
      </c>
      <c r="L31" s="42">
        <v>0.82802</v>
      </c>
      <c r="M31" s="43">
        <v>0.1288</v>
      </c>
      <c r="N31" s="44">
        <v>0.1264</v>
      </c>
      <c r="O31" s="43">
        <v>0.1664</v>
      </c>
      <c r="P31" s="44">
        <v>0.1646</v>
      </c>
    </row>
    <row r="32" spans="1:16" ht="15">
      <c r="A32" s="39">
        <v>42486</v>
      </c>
      <c r="B32" s="40">
        <v>0.16546</v>
      </c>
      <c r="C32" s="40">
        <v>0.22163</v>
      </c>
      <c r="D32" s="41">
        <v>0.11332</v>
      </c>
      <c r="E32" s="42">
        <v>146.69107</v>
      </c>
      <c r="F32" s="41">
        <v>0.18627</v>
      </c>
      <c r="G32" s="42">
        <v>0.09086</v>
      </c>
      <c r="H32" s="41">
        <v>0.17262</v>
      </c>
      <c r="I32" s="42">
        <v>0.08815</v>
      </c>
      <c r="J32" s="42">
        <v>14.19258</v>
      </c>
      <c r="K32" s="41">
        <v>0.1277</v>
      </c>
      <c r="L32" s="42">
        <v>0.82976</v>
      </c>
      <c r="M32" s="43">
        <v>0.1289</v>
      </c>
      <c r="N32" s="44">
        <v>0.1265</v>
      </c>
      <c r="O32" s="43">
        <v>0.16636</v>
      </c>
      <c r="P32" s="44">
        <v>0.16456</v>
      </c>
    </row>
    <row r="33" spans="1:16" ht="15">
      <c r="A33" s="39">
        <v>42487</v>
      </c>
      <c r="B33" s="40">
        <v>0.16411</v>
      </c>
      <c r="C33" s="40">
        <v>0.22015</v>
      </c>
      <c r="D33" s="41">
        <v>0.11256</v>
      </c>
      <c r="E33" s="42">
        <v>146.19716</v>
      </c>
      <c r="F33" s="41">
        <v>0.18435</v>
      </c>
      <c r="G33" s="42">
        <v>0.09033</v>
      </c>
      <c r="H33" s="41">
        <v>0.17195</v>
      </c>
      <c r="I33" s="42">
        <v>0.082595</v>
      </c>
      <c r="J33" s="42">
        <v>14.15386</v>
      </c>
      <c r="K33" s="41">
        <v>0.1272</v>
      </c>
      <c r="L33" s="42">
        <v>0.82595</v>
      </c>
      <c r="M33" s="43">
        <v>0.1284</v>
      </c>
      <c r="N33" s="44">
        <v>0.126</v>
      </c>
      <c r="O33" s="43">
        <v>0.16501</v>
      </c>
      <c r="P33" s="44">
        <v>0.16321</v>
      </c>
    </row>
    <row r="34" spans="1:16" ht="15">
      <c r="A34" s="39">
        <v>42488</v>
      </c>
      <c r="B34" s="40">
        <v>0.16724</v>
      </c>
      <c r="C34" s="40">
        <v>0.21927</v>
      </c>
      <c r="D34" s="41">
        <v>0.11211</v>
      </c>
      <c r="E34" s="42">
        <v>145.60665</v>
      </c>
      <c r="F34" s="41">
        <v>0.18429</v>
      </c>
      <c r="G34" s="42">
        <v>0.09004</v>
      </c>
      <c r="H34" s="41">
        <v>0.17129</v>
      </c>
      <c r="I34" s="42">
        <v>0.08726</v>
      </c>
      <c r="J34" s="42">
        <v>14.13872</v>
      </c>
      <c r="K34" s="41">
        <v>0.1269</v>
      </c>
      <c r="L34" s="42">
        <v>0.82398</v>
      </c>
      <c r="M34" s="43">
        <v>0.1281</v>
      </c>
      <c r="N34" s="44">
        <v>0.1257</v>
      </c>
      <c r="O34" s="43">
        <v>0.16814</v>
      </c>
      <c r="P34" s="44">
        <v>0.16634</v>
      </c>
    </row>
    <row r="35" spans="1:16" ht="15.75" thickBot="1">
      <c r="A35" s="45">
        <v>42489</v>
      </c>
      <c r="B35" s="46">
        <v>0.16693</v>
      </c>
      <c r="C35" s="46">
        <v>0.21947</v>
      </c>
      <c r="D35" s="47">
        <v>0.11222</v>
      </c>
      <c r="E35" s="48">
        <v>145.56723</v>
      </c>
      <c r="F35" s="47">
        <v>0.18283</v>
      </c>
      <c r="G35" s="48">
        <v>0.09006</v>
      </c>
      <c r="H35" s="47">
        <v>0.17132</v>
      </c>
      <c r="I35" s="48">
        <v>0.08724</v>
      </c>
      <c r="J35" s="48">
        <v>13.7772</v>
      </c>
      <c r="K35" s="47">
        <v>0.1273</v>
      </c>
      <c r="L35" s="48">
        <v>0.82564</v>
      </c>
      <c r="M35" s="23">
        <v>0.1285</v>
      </c>
      <c r="N35" s="24">
        <v>0.1261</v>
      </c>
      <c r="O35" s="23">
        <v>0.16783</v>
      </c>
      <c r="P35" s="24">
        <v>0.16603</v>
      </c>
    </row>
    <row r="36" spans="1:16" ht="15.75" thickTop="1">
      <c r="A36" s="28" t="s">
        <v>18</v>
      </c>
      <c r="B36" s="29">
        <f aca="true" t="shared" si="12" ref="B36:P36">SUM(B31:B35)</f>
        <v>0.82924</v>
      </c>
      <c r="C36" s="29">
        <f t="shared" si="12"/>
        <v>1.10275</v>
      </c>
      <c r="D36" s="30">
        <f t="shared" si="12"/>
        <v>0.56384</v>
      </c>
      <c r="E36" s="31">
        <f t="shared" si="12"/>
        <v>729.84415</v>
      </c>
      <c r="F36" s="30">
        <f t="shared" si="12"/>
        <v>0.9239600000000001</v>
      </c>
      <c r="G36" s="31">
        <f t="shared" si="12"/>
        <v>0.45206999999999997</v>
      </c>
      <c r="H36" s="30">
        <f t="shared" si="12"/>
        <v>0.85994</v>
      </c>
      <c r="I36" s="31">
        <f t="shared" si="12"/>
        <v>0.433705</v>
      </c>
      <c r="J36" s="31">
        <f t="shared" si="12"/>
        <v>70.48241999999999</v>
      </c>
      <c r="K36" s="30">
        <f t="shared" si="12"/>
        <v>0.6366999999999999</v>
      </c>
      <c r="L36" s="49">
        <f>SUM(L31:L35)</f>
        <v>4.13335</v>
      </c>
      <c r="M36" s="32">
        <f t="shared" si="12"/>
        <v>0.6427</v>
      </c>
      <c r="N36" s="33">
        <f t="shared" si="12"/>
        <v>0.6307</v>
      </c>
      <c r="O36" s="33">
        <f t="shared" si="12"/>
        <v>0.83374</v>
      </c>
      <c r="P36" s="33">
        <f t="shared" si="12"/>
        <v>0.8247399999999999</v>
      </c>
    </row>
    <row r="37" spans="1:16" ht="15.75" thickBot="1">
      <c r="A37" s="34" t="s">
        <v>19</v>
      </c>
      <c r="B37" s="35">
        <f>B36/5</f>
        <v>0.165848</v>
      </c>
      <c r="C37" s="35">
        <f>C36/5</f>
        <v>0.22054999999999997</v>
      </c>
      <c r="D37" s="36">
        <f aca="true" t="shared" si="13" ref="D37:K37">D36/5</f>
        <v>0.11276800000000001</v>
      </c>
      <c r="E37" s="36">
        <f t="shared" si="13"/>
        <v>145.96883</v>
      </c>
      <c r="F37" s="36">
        <f t="shared" si="13"/>
        <v>0.184792</v>
      </c>
      <c r="G37" s="36">
        <f t="shared" si="13"/>
        <v>0.090414</v>
      </c>
      <c r="H37" s="36">
        <f t="shared" si="13"/>
        <v>0.171988</v>
      </c>
      <c r="I37" s="36">
        <f t="shared" si="13"/>
        <v>0.086741</v>
      </c>
      <c r="J37" s="36">
        <f t="shared" si="13"/>
        <v>14.096483999999998</v>
      </c>
      <c r="K37" s="37">
        <f t="shared" si="13"/>
        <v>0.12733999999999998</v>
      </c>
      <c r="L37" s="36">
        <f>L36/5</f>
        <v>0.82667</v>
      </c>
      <c r="M37" s="38">
        <f>M36/5</f>
        <v>0.12854000000000002</v>
      </c>
      <c r="N37" s="38">
        <f aca="true" t="shared" si="14" ref="N37:O37">N36/5</f>
        <v>0.12614</v>
      </c>
      <c r="O37" s="38">
        <f t="shared" si="14"/>
        <v>0.166748</v>
      </c>
      <c r="P37" s="38">
        <f>P36/5</f>
        <v>0.16494799999999998</v>
      </c>
    </row>
    <row r="38" spans="1:16" ht="15.75" thickTop="1">
      <c r="A38" s="51"/>
      <c r="B38" s="40"/>
      <c r="C38" s="40"/>
      <c r="D38" s="41"/>
      <c r="E38" s="42"/>
      <c r="F38" s="41"/>
      <c r="G38" s="42"/>
      <c r="H38" s="41"/>
      <c r="I38" s="42"/>
      <c r="J38" s="42"/>
      <c r="K38" s="41"/>
      <c r="L38" s="42"/>
      <c r="M38" s="43"/>
      <c r="N38" s="44"/>
      <c r="O38" s="43"/>
      <c r="P38" s="44"/>
    </row>
    <row r="39" spans="1:16" ht="15">
      <c r="A39" s="51"/>
      <c r="B39" s="40"/>
      <c r="C39" s="52"/>
      <c r="D39" s="53"/>
      <c r="E39" s="54" t="s">
        <v>20</v>
      </c>
      <c r="F39" s="41"/>
      <c r="G39" s="42"/>
      <c r="H39" s="41"/>
      <c r="I39" s="42"/>
      <c r="J39" s="42"/>
      <c r="K39" s="41"/>
      <c r="L39" s="42"/>
      <c r="M39" s="43"/>
      <c r="N39" s="44"/>
      <c r="O39" s="43"/>
      <c r="P39" s="44"/>
    </row>
    <row r="40" spans="1:16" ht="15.75" thickBot="1">
      <c r="A40" s="55"/>
      <c r="B40" s="56"/>
      <c r="C40" s="56"/>
      <c r="D40" s="57"/>
      <c r="E40" s="58"/>
      <c r="F40" s="57"/>
      <c r="G40" s="58"/>
      <c r="H40" s="57"/>
      <c r="I40" s="58"/>
      <c r="J40" s="58"/>
      <c r="K40" s="57"/>
      <c r="L40" s="58"/>
      <c r="M40" s="59"/>
      <c r="N40" s="60"/>
      <c r="O40" s="59"/>
      <c r="P40" s="60"/>
    </row>
    <row r="41" spans="1:16" ht="15">
      <c r="A41" s="61" t="s">
        <v>21</v>
      </c>
      <c r="B41" s="62">
        <f>SUM(B10:B14,B17:B21,B24:B28,B31:B35)</f>
        <v>3.32397</v>
      </c>
      <c r="C41" s="62">
        <f aca="true" t="shared" si="15" ref="C41:K41">SUM(C7,C10:C14,C17:C21,C24:C28,C31:C35)</f>
        <v>4.3901900000000005</v>
      </c>
      <c r="D41" s="63">
        <f t="shared" si="15"/>
        <v>2.23522</v>
      </c>
      <c r="E41" s="63">
        <f t="shared" si="15"/>
        <v>2887.6413400000006</v>
      </c>
      <c r="F41" s="63">
        <f t="shared" si="15"/>
        <v>3.6980000000000004</v>
      </c>
      <c r="G41" s="63">
        <f t="shared" si="15"/>
        <v>1.80834</v>
      </c>
      <c r="H41" s="63">
        <f t="shared" si="15"/>
        <v>3.4365699999999992</v>
      </c>
      <c r="I41" s="63">
        <f t="shared" si="15"/>
        <v>1.7756749999999997</v>
      </c>
      <c r="J41" s="63">
        <f t="shared" si="15"/>
        <v>279.06707</v>
      </c>
      <c r="K41" s="64">
        <f t="shared" si="15"/>
        <v>2.5453</v>
      </c>
      <c r="L41" s="64">
        <f>SUM(L7,L10:L14,L17:L21,L24:L28,L31:L35)</f>
        <v>16.487650000000002</v>
      </c>
      <c r="M41" s="32">
        <f>SUM(M7:M7,M10:M14,M17:M21,M24:M28,M31:M35)</f>
        <v>2.5692999999999997</v>
      </c>
      <c r="N41" s="32">
        <f>SUM(N7:N7,N10:N14,N17:N21,N24:N28,N31:N35)</f>
        <v>2.5213000000000005</v>
      </c>
      <c r="O41" s="32">
        <f>SUM(O7:O7,O10:O14,O17:O21,O24:O28,O31:O35)</f>
        <v>3.3419500000000006</v>
      </c>
      <c r="P41" s="32">
        <f>SUM(P7:P7,P10:P14,P17:P21,P24:P28,P31:P35)</f>
        <v>3.30597</v>
      </c>
    </row>
    <row r="42" spans="1:16" ht="15">
      <c r="A42" s="61" t="s">
        <v>22</v>
      </c>
      <c r="B42" s="62">
        <f>B41/21</f>
        <v>0.1582842857142857</v>
      </c>
      <c r="C42" s="62">
        <f>C41/21</f>
        <v>0.2090566666666667</v>
      </c>
      <c r="D42" s="63">
        <f aca="true" t="shared" si="16" ref="D42:K42">D41/21</f>
        <v>0.10643904761904761</v>
      </c>
      <c r="E42" s="63">
        <f t="shared" si="16"/>
        <v>137.5067304761905</v>
      </c>
      <c r="F42" s="63">
        <f t="shared" si="16"/>
        <v>0.1760952380952381</v>
      </c>
      <c r="G42" s="63">
        <f t="shared" si="16"/>
        <v>0.08611142857142857</v>
      </c>
      <c r="H42" s="63">
        <f t="shared" si="16"/>
        <v>0.16364619047619045</v>
      </c>
      <c r="I42" s="63">
        <f t="shared" si="16"/>
        <v>0.08455595238095237</v>
      </c>
      <c r="J42" s="63">
        <f t="shared" si="16"/>
        <v>13.288908095238096</v>
      </c>
      <c r="K42" s="64">
        <f t="shared" si="16"/>
        <v>0.12120476190476191</v>
      </c>
      <c r="L42" s="64">
        <f>L41/21</f>
        <v>0.7851261904761906</v>
      </c>
      <c r="M42" s="32">
        <f>M41/21</f>
        <v>0.12234761904761904</v>
      </c>
      <c r="N42" s="32">
        <f>N41/21</f>
        <v>0.12006190476190479</v>
      </c>
      <c r="O42" s="32">
        <f>O41/21</f>
        <v>0.15914047619047622</v>
      </c>
      <c r="P42" s="32">
        <f>P41/21</f>
        <v>0.15742714285714285</v>
      </c>
    </row>
    <row r="43" spans="1:16" ht="15">
      <c r="A43" s="61" t="s">
        <v>23</v>
      </c>
      <c r="B43" s="62">
        <f>1/B42</f>
        <v>6.317746550059116</v>
      </c>
      <c r="C43" s="62">
        <f>1/C42</f>
        <v>4.783392062758103</v>
      </c>
      <c r="D43" s="63">
        <f>1/D42</f>
        <v>9.395048362129902</v>
      </c>
      <c r="E43" s="63">
        <f>1000/E42</f>
        <v>7.272371298022764</v>
      </c>
      <c r="F43" s="63">
        <f aca="true" t="shared" si="17" ref="F43:J43">1/F42</f>
        <v>5.6787452677122765</v>
      </c>
      <c r="G43" s="63">
        <f t="shared" si="17"/>
        <v>11.612860413417831</v>
      </c>
      <c r="H43" s="63">
        <f t="shared" si="17"/>
        <v>6.110744143142727</v>
      </c>
      <c r="I43" s="63">
        <f t="shared" si="17"/>
        <v>11.82648851845073</v>
      </c>
      <c r="J43" s="63">
        <f t="shared" si="17"/>
        <v>0.07525072736098888</v>
      </c>
      <c r="K43" s="64">
        <f>100/K42</f>
        <v>825.0500923270341</v>
      </c>
      <c r="L43" s="64">
        <f>100/L42</f>
        <v>127.3680603360697</v>
      </c>
      <c r="M43" s="32">
        <f>1/M42</f>
        <v>8.173432452418947</v>
      </c>
      <c r="N43" s="32">
        <f aca="true" t="shared" si="18" ref="N43:P43">1/N42</f>
        <v>8.329036608098995</v>
      </c>
      <c r="O43" s="32">
        <f t="shared" si="18"/>
        <v>6.283756489474706</v>
      </c>
      <c r="P43" s="32">
        <f t="shared" si="18"/>
        <v>6.352144756304504</v>
      </c>
    </row>
    <row r="44" spans="1:16" ht="15.75" thickBot="1">
      <c r="A44" s="55"/>
      <c r="B44" s="65"/>
      <c r="C44" s="65"/>
      <c r="D44" s="66"/>
      <c r="E44" s="67"/>
      <c r="F44" s="66"/>
      <c r="G44" s="67"/>
      <c r="H44" s="66"/>
      <c r="I44" s="67"/>
      <c r="J44" s="67"/>
      <c r="K44" s="66"/>
      <c r="L44" s="67"/>
      <c r="M44" s="68"/>
      <c r="N44" s="69"/>
      <c r="O44" s="68"/>
      <c r="P44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 topLeftCell="C6">
      <selection activeCell="L42" sqref="L42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29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42492</v>
      </c>
      <c r="B6" s="70">
        <v>0.16739</v>
      </c>
      <c r="C6" s="70">
        <v>0.21764</v>
      </c>
      <c r="D6" s="71">
        <v>0.11128</v>
      </c>
      <c r="E6" s="72">
        <v>145.17963</v>
      </c>
      <c r="F6" s="71">
        <v>0.18266</v>
      </c>
      <c r="G6" s="72">
        <v>0.08989</v>
      </c>
      <c r="H6" s="71">
        <v>0.17136</v>
      </c>
      <c r="I6" s="72">
        <v>0.08719</v>
      </c>
      <c r="J6" s="72">
        <v>13.56906</v>
      </c>
      <c r="K6" s="71">
        <v>0.1274</v>
      </c>
      <c r="L6" s="72">
        <v>0.82519</v>
      </c>
      <c r="M6" s="43">
        <v>0.1286</v>
      </c>
      <c r="N6" s="44">
        <v>0.1262</v>
      </c>
      <c r="O6" s="43">
        <v>0.16829</v>
      </c>
      <c r="P6" s="44">
        <v>0.16649</v>
      </c>
    </row>
    <row r="7" spans="1:16" ht="15">
      <c r="A7" s="26">
        <v>42493</v>
      </c>
      <c r="B7" s="70">
        <v>0.16635</v>
      </c>
      <c r="C7" s="70">
        <v>0.21645</v>
      </c>
      <c r="D7" s="71">
        <v>0.11067</v>
      </c>
      <c r="E7" s="72">
        <v>145.41181</v>
      </c>
      <c r="F7" s="71">
        <v>0.18266</v>
      </c>
      <c r="G7" s="72">
        <v>0.0895</v>
      </c>
      <c r="H7" s="71">
        <v>0.1709</v>
      </c>
      <c r="I7" s="72">
        <v>0.08688</v>
      </c>
      <c r="J7" s="72">
        <v>13.57574</v>
      </c>
      <c r="K7" s="71">
        <v>0.1274</v>
      </c>
      <c r="L7" s="72">
        <v>0.82506</v>
      </c>
      <c r="M7" s="43">
        <v>0.1286</v>
      </c>
      <c r="N7" s="44">
        <v>0.1262</v>
      </c>
      <c r="O7" s="43">
        <v>0.16725</v>
      </c>
      <c r="P7" s="44">
        <v>0.16545</v>
      </c>
    </row>
    <row r="8" spans="1:16" ht="15">
      <c r="A8" s="26">
        <v>42433</v>
      </c>
      <c r="B8" s="70">
        <v>0.16889</v>
      </c>
      <c r="C8" s="70">
        <v>0.2152</v>
      </c>
      <c r="D8" s="71">
        <v>0.10998</v>
      </c>
      <c r="E8" s="72">
        <v>144.18739</v>
      </c>
      <c r="F8" s="71">
        <v>0.18294</v>
      </c>
      <c r="G8" s="72">
        <v>0.08865</v>
      </c>
      <c r="H8" s="71">
        <v>0.17104</v>
      </c>
      <c r="I8" s="72">
        <v>0.08865</v>
      </c>
      <c r="J8" s="72">
        <v>13.47415</v>
      </c>
      <c r="K8" s="71">
        <v>0.1265</v>
      </c>
      <c r="L8" s="72">
        <v>0.82003</v>
      </c>
      <c r="M8" s="43">
        <v>0.1277</v>
      </c>
      <c r="N8" s="44">
        <v>0.1253</v>
      </c>
      <c r="O8" s="43">
        <v>0.16979</v>
      </c>
      <c r="P8" s="44">
        <v>0.16799</v>
      </c>
    </row>
    <row r="9" spans="1:16" ht="15">
      <c r="A9" s="26">
        <v>42495</v>
      </c>
      <c r="B9" s="70">
        <v>0.16929</v>
      </c>
      <c r="C9" s="70">
        <v>0.215</v>
      </c>
      <c r="D9" s="71">
        <v>0.10993</v>
      </c>
      <c r="E9" s="72">
        <v>145.97722</v>
      </c>
      <c r="F9" s="71">
        <v>0.18358</v>
      </c>
      <c r="G9" s="72">
        <v>0.08895</v>
      </c>
      <c r="H9" s="71">
        <v>0.17152</v>
      </c>
      <c r="I9" s="72">
        <v>0.08714</v>
      </c>
      <c r="J9" s="72">
        <v>13.5111</v>
      </c>
      <c r="K9" s="71">
        <v>0.1263</v>
      </c>
      <c r="L9" s="72">
        <v>0.82137</v>
      </c>
      <c r="M9" s="43">
        <v>0.1275</v>
      </c>
      <c r="N9" s="44">
        <v>0.1251</v>
      </c>
      <c r="O9" s="43">
        <v>0.17019</v>
      </c>
      <c r="P9" s="44">
        <v>0.16839</v>
      </c>
    </row>
    <row r="10" spans="1:16" ht="15.75" thickBot="1">
      <c r="A10" s="27">
        <v>42496</v>
      </c>
      <c r="B10" s="20">
        <v>0.16918</v>
      </c>
      <c r="C10" s="20">
        <v>0.21664</v>
      </c>
      <c r="D10" s="21">
        <v>0.11077</v>
      </c>
      <c r="E10" s="22">
        <v>147.31237</v>
      </c>
      <c r="F10" s="21">
        <v>0.18347</v>
      </c>
      <c r="G10" s="22">
        <v>0.08916</v>
      </c>
      <c r="H10" s="21">
        <v>0.17198</v>
      </c>
      <c r="I10" s="22">
        <v>0.08718</v>
      </c>
      <c r="J10" s="22">
        <v>13.55183</v>
      </c>
      <c r="K10" s="21">
        <v>0.1263</v>
      </c>
      <c r="L10" s="22">
        <v>0.82169</v>
      </c>
      <c r="M10" s="23">
        <v>0.1263</v>
      </c>
      <c r="N10" s="24">
        <v>0.12</v>
      </c>
      <c r="O10" s="23">
        <v>0.17008</v>
      </c>
      <c r="P10" s="24">
        <v>0.16828</v>
      </c>
    </row>
    <row r="11" spans="1:16" ht="15.75" thickTop="1">
      <c r="A11" s="28" t="s">
        <v>18</v>
      </c>
      <c r="B11" s="29">
        <f>SUM(B6:B10)</f>
        <v>0.8411000000000001</v>
      </c>
      <c r="C11" s="29">
        <f>SUM(C6:C10)</f>
        <v>1.08093</v>
      </c>
      <c r="D11" s="29">
        <f>SUM(D6:D10)</f>
        <v>0.5526300000000001</v>
      </c>
      <c r="E11" s="29">
        <f aca="true" t="shared" si="0" ref="E11:K11">SUM(E6:E10)</f>
        <v>728.06842</v>
      </c>
      <c r="F11" s="29">
        <f t="shared" si="0"/>
        <v>0.91531</v>
      </c>
      <c r="G11" s="29">
        <f t="shared" si="0"/>
        <v>0.44615000000000005</v>
      </c>
      <c r="H11" s="29">
        <f t="shared" si="0"/>
        <v>0.8568</v>
      </c>
      <c r="I11" s="29">
        <f t="shared" si="0"/>
        <v>0.43704</v>
      </c>
      <c r="J11" s="29">
        <f t="shared" si="0"/>
        <v>67.68187999999999</v>
      </c>
      <c r="K11" s="29">
        <f t="shared" si="0"/>
        <v>0.6339</v>
      </c>
      <c r="L11" s="29">
        <f>SUM(L6:L10)</f>
        <v>4.11334</v>
      </c>
      <c r="M11" s="32">
        <f>SUM(M6:M10)</f>
        <v>0.6386999999999999</v>
      </c>
      <c r="N11" s="32">
        <f aca="true" t="shared" si="1" ref="N11:P11">SUM(N6:N10)</f>
        <v>0.6228</v>
      </c>
      <c r="O11" s="32">
        <f t="shared" si="1"/>
        <v>0.8456000000000001</v>
      </c>
      <c r="P11" s="32">
        <f t="shared" si="1"/>
        <v>0.8366</v>
      </c>
    </row>
    <row r="12" spans="1:16" ht="15.75" thickBot="1">
      <c r="A12" s="34" t="s">
        <v>19</v>
      </c>
      <c r="B12" s="74">
        <f>B11/5</f>
        <v>0.16822</v>
      </c>
      <c r="C12" s="74">
        <f>C11/5</f>
        <v>0.216186</v>
      </c>
      <c r="D12" s="74">
        <f aca="true" t="shared" si="2" ref="D12:L12">D11/5</f>
        <v>0.11052600000000001</v>
      </c>
      <c r="E12" s="74">
        <f t="shared" si="2"/>
        <v>145.61368399999998</v>
      </c>
      <c r="F12" s="74">
        <f t="shared" si="2"/>
        <v>0.183062</v>
      </c>
      <c r="G12" s="74">
        <f t="shared" si="2"/>
        <v>0.08923</v>
      </c>
      <c r="H12" s="74">
        <f t="shared" si="2"/>
        <v>0.17136</v>
      </c>
      <c r="I12" s="74">
        <f t="shared" si="2"/>
        <v>0.087408</v>
      </c>
      <c r="J12" s="74">
        <f t="shared" si="2"/>
        <v>13.536375999999999</v>
      </c>
      <c r="K12" s="74">
        <f t="shared" si="2"/>
        <v>0.12678</v>
      </c>
      <c r="L12" s="74">
        <f t="shared" si="2"/>
        <v>0.822668</v>
      </c>
      <c r="M12" s="75">
        <f>M11/5</f>
        <v>0.12774</v>
      </c>
      <c r="N12" s="75">
        <f>N11/5</f>
        <v>0.12456</v>
      </c>
      <c r="O12" s="75">
        <f>O11/5</f>
        <v>0.16912000000000002</v>
      </c>
      <c r="P12" s="75">
        <f>P11/5</f>
        <v>0.16732</v>
      </c>
    </row>
    <row r="13" spans="1:16" ht="15.75" thickTop="1">
      <c r="A13" s="39">
        <v>42499</v>
      </c>
      <c r="B13" s="40">
        <v>0.17073</v>
      </c>
      <c r="C13" s="40">
        <v>0.21538</v>
      </c>
      <c r="D13" s="41">
        <v>0.11031</v>
      </c>
      <c r="E13" s="42">
        <v>146.86094</v>
      </c>
      <c r="F13" s="41">
        <v>0.1839</v>
      </c>
      <c r="G13" s="42">
        <v>0.08861</v>
      </c>
      <c r="H13" s="41">
        <v>0.17092</v>
      </c>
      <c r="I13" s="42">
        <v>0.08707</v>
      </c>
      <c r="J13" s="42">
        <v>13.43747</v>
      </c>
      <c r="K13" s="41">
        <v>0.1256</v>
      </c>
      <c r="L13" s="42">
        <v>0.81649</v>
      </c>
      <c r="M13" s="43">
        <v>0.1268</v>
      </c>
      <c r="N13" s="44">
        <v>0.1244</v>
      </c>
      <c r="O13" s="43">
        <v>0.17163</v>
      </c>
      <c r="P13" s="44">
        <v>0.16983</v>
      </c>
    </row>
    <row r="14" spans="1:16" ht="15">
      <c r="A14" s="39">
        <v>42500</v>
      </c>
      <c r="B14" s="40">
        <v>0.17</v>
      </c>
      <c r="C14" s="40">
        <v>0.21519</v>
      </c>
      <c r="D14" s="41">
        <v>0.11002</v>
      </c>
      <c r="E14" s="42">
        <v>146.52896</v>
      </c>
      <c r="F14" s="41">
        <v>0.18425</v>
      </c>
      <c r="G14" s="42">
        <v>0.08867</v>
      </c>
      <c r="H14" s="41">
        <v>0.17134</v>
      </c>
      <c r="I14" s="42">
        <v>0.08696</v>
      </c>
      <c r="J14" s="42">
        <v>13.53646</v>
      </c>
      <c r="K14" s="41">
        <v>0.1254</v>
      </c>
      <c r="L14" s="42">
        <v>0.81625</v>
      </c>
      <c r="M14" s="43">
        <v>0.1266</v>
      </c>
      <c r="N14" s="44">
        <v>0.1242</v>
      </c>
      <c r="O14" s="43">
        <v>0.17175</v>
      </c>
      <c r="P14" s="44">
        <v>0.16995</v>
      </c>
    </row>
    <row r="15" spans="1:16" ht="15">
      <c r="A15" s="39">
        <v>42501</v>
      </c>
      <c r="B15" s="40">
        <v>0.17033</v>
      </c>
      <c r="C15" s="40">
        <v>0.21488</v>
      </c>
      <c r="D15" s="41">
        <v>0.10986</v>
      </c>
      <c r="E15" s="42">
        <v>146.78233</v>
      </c>
      <c r="F15" s="41">
        <v>0.1854</v>
      </c>
      <c r="G15" s="42">
        <v>0.08862</v>
      </c>
      <c r="H15" s="41">
        <v>0.17137</v>
      </c>
      <c r="I15" s="42">
        <v>0.08662</v>
      </c>
      <c r="J15" s="42">
        <v>13.62104</v>
      </c>
      <c r="K15" s="41">
        <v>0.1251</v>
      </c>
      <c r="L15" s="42">
        <v>0.81537</v>
      </c>
      <c r="M15" s="43">
        <v>0.1263</v>
      </c>
      <c r="N15" s="44">
        <v>0.1239</v>
      </c>
      <c r="O15" s="43">
        <v>0.17123</v>
      </c>
      <c r="P15" s="44">
        <v>0.16943</v>
      </c>
    </row>
    <row r="16" spans="1:16" ht="15">
      <c r="A16" s="39">
        <v>42502</v>
      </c>
      <c r="B16" s="40">
        <v>0.16984</v>
      </c>
      <c r="C16" s="40">
        <v>0.21445</v>
      </c>
      <c r="D16" s="41">
        <v>0.10965</v>
      </c>
      <c r="E16" s="42">
        <v>146.30717</v>
      </c>
      <c r="F16" s="41">
        <v>0.18372</v>
      </c>
      <c r="G16" s="42">
        <v>0.08865</v>
      </c>
      <c r="H16" s="41">
        <v>0.17112</v>
      </c>
      <c r="I16" s="42">
        <v>0.0867</v>
      </c>
      <c r="J16" s="42">
        <v>13.59098</v>
      </c>
      <c r="K16" s="41">
        <v>0.1253</v>
      </c>
      <c r="L16" s="42">
        <v>0.81488</v>
      </c>
      <c r="M16" s="43">
        <v>0.1265</v>
      </c>
      <c r="N16" s="44">
        <v>0.1241</v>
      </c>
      <c r="O16" s="43">
        <v>0.17074</v>
      </c>
      <c r="P16" s="44">
        <v>0.16894</v>
      </c>
    </row>
    <row r="17" spans="1:16" ht="15.75" thickBot="1">
      <c r="A17" s="45">
        <v>42503</v>
      </c>
      <c r="B17" s="46">
        <v>0.17096</v>
      </c>
      <c r="C17" s="46">
        <v>0.21531</v>
      </c>
      <c r="D17" s="47">
        <v>0.11009</v>
      </c>
      <c r="E17" s="48">
        <v>145.9817</v>
      </c>
      <c r="F17" s="47">
        <v>0.18325</v>
      </c>
      <c r="G17" s="48">
        <v>0.08868</v>
      </c>
      <c r="H17" s="47">
        <v>0.17194</v>
      </c>
      <c r="I17" s="48">
        <v>0.08663</v>
      </c>
      <c r="J17" s="48">
        <v>13.65097</v>
      </c>
      <c r="K17" s="47">
        <v>0.1253</v>
      </c>
      <c r="L17" s="48">
        <v>0.81583</v>
      </c>
      <c r="M17" s="23">
        <v>0.1265</v>
      </c>
      <c r="N17" s="24">
        <v>0.1241</v>
      </c>
      <c r="O17" s="23">
        <v>0.17186</v>
      </c>
      <c r="P17" s="24">
        <v>0.17006</v>
      </c>
    </row>
    <row r="18" spans="1:16" ht="15.75" thickTop="1">
      <c r="A18" s="28" t="s">
        <v>18</v>
      </c>
      <c r="B18" s="29">
        <f>SUM(B13:B17)</f>
        <v>0.85186</v>
      </c>
      <c r="C18" s="29">
        <f>SUM(C13:C17)</f>
        <v>1.07521</v>
      </c>
      <c r="D18" s="31">
        <f aca="true" t="shared" si="3" ref="D18:L18">SUM(D13:D17)</f>
        <v>0.54993</v>
      </c>
      <c r="E18" s="31">
        <f t="shared" si="3"/>
        <v>732.4611</v>
      </c>
      <c r="F18" s="31">
        <f t="shared" si="3"/>
        <v>0.92052</v>
      </c>
      <c r="G18" s="31">
        <f t="shared" si="3"/>
        <v>0.44323</v>
      </c>
      <c r="H18" s="31">
        <f t="shared" si="3"/>
        <v>0.85669</v>
      </c>
      <c r="I18" s="31">
        <f t="shared" si="3"/>
        <v>0.43398</v>
      </c>
      <c r="J18" s="31">
        <f t="shared" si="3"/>
        <v>67.83692</v>
      </c>
      <c r="K18" s="49">
        <f t="shared" si="3"/>
        <v>0.6266999999999999</v>
      </c>
      <c r="L18" s="49">
        <f t="shared" si="3"/>
        <v>4.07882</v>
      </c>
      <c r="M18" s="32">
        <f>SUM(M13:M17)</f>
        <v>0.6327</v>
      </c>
      <c r="N18" s="32">
        <f aca="true" t="shared" si="4" ref="N18:P18">SUM(N13:N17)</f>
        <v>0.6207</v>
      </c>
      <c r="O18" s="32">
        <f t="shared" si="4"/>
        <v>0.85721</v>
      </c>
      <c r="P18" s="32">
        <f t="shared" si="4"/>
        <v>0.8482099999999999</v>
      </c>
    </row>
    <row r="19" spans="1:16" ht="15.75" thickBot="1">
      <c r="A19" s="34" t="s">
        <v>19</v>
      </c>
      <c r="B19" s="35">
        <f>B18/5</f>
        <v>0.170372</v>
      </c>
      <c r="C19" s="35">
        <f>C18/5</f>
        <v>0.215042</v>
      </c>
      <c r="D19" s="36">
        <f aca="true" t="shared" si="5" ref="D19:L19">D18/5</f>
        <v>0.109986</v>
      </c>
      <c r="E19" s="36">
        <f t="shared" si="5"/>
        <v>146.49222</v>
      </c>
      <c r="F19" s="36">
        <f t="shared" si="5"/>
        <v>0.184104</v>
      </c>
      <c r="G19" s="36">
        <f t="shared" si="5"/>
        <v>0.088646</v>
      </c>
      <c r="H19" s="36">
        <f t="shared" si="5"/>
        <v>0.171338</v>
      </c>
      <c r="I19" s="36">
        <f t="shared" si="5"/>
        <v>0.086796</v>
      </c>
      <c r="J19" s="36">
        <f t="shared" si="5"/>
        <v>13.567384</v>
      </c>
      <c r="K19" s="37">
        <f t="shared" si="5"/>
        <v>0.12533999999999998</v>
      </c>
      <c r="L19" s="37">
        <f t="shared" si="5"/>
        <v>0.815764</v>
      </c>
      <c r="M19" s="38">
        <f>M18/5</f>
        <v>0.12654</v>
      </c>
      <c r="N19" s="50">
        <f>N18/5</f>
        <v>0.12414</v>
      </c>
      <c r="O19" s="50">
        <f aca="true" t="shared" si="6" ref="O19:P19">O18/5</f>
        <v>0.171442</v>
      </c>
      <c r="P19" s="50">
        <f t="shared" si="6"/>
        <v>0.169642</v>
      </c>
    </row>
    <row r="20" spans="1:16" ht="15.75" thickTop="1">
      <c r="A20" s="39">
        <v>42507</v>
      </c>
      <c r="B20" s="40">
        <v>0.17156</v>
      </c>
      <c r="C20" s="40">
        <v>0.21608</v>
      </c>
      <c r="D20" s="41">
        <v>0.11048</v>
      </c>
      <c r="E20" s="42">
        <v>147.39204</v>
      </c>
      <c r="F20" s="41">
        <v>0.18422</v>
      </c>
      <c r="G20" s="42">
        <v>0.08875</v>
      </c>
      <c r="H20" s="41">
        <v>0.17131</v>
      </c>
      <c r="I20" s="42">
        <v>0.08686</v>
      </c>
      <c r="J20" s="42">
        <v>13.63355</v>
      </c>
      <c r="K20" s="41">
        <v>0.1251</v>
      </c>
      <c r="L20" s="42">
        <v>0.81609</v>
      </c>
      <c r="M20" s="43">
        <v>0.1263</v>
      </c>
      <c r="N20" s="44">
        <v>0.1239</v>
      </c>
      <c r="O20" s="43">
        <v>0.17246</v>
      </c>
      <c r="P20" s="44">
        <v>0.17066</v>
      </c>
    </row>
    <row r="21" spans="1:16" ht="15">
      <c r="A21" s="39">
        <v>42508</v>
      </c>
      <c r="B21" s="40">
        <v>0.17071</v>
      </c>
      <c r="C21" s="40">
        <v>0.216</v>
      </c>
      <c r="D21" s="41">
        <v>0.11044</v>
      </c>
      <c r="E21" s="42">
        <v>147.05302</v>
      </c>
      <c r="F21" s="41">
        <v>0.18368</v>
      </c>
      <c r="G21" s="42">
        <v>0.08872</v>
      </c>
      <c r="H21" s="41">
        <v>0.17116</v>
      </c>
      <c r="I21" s="42">
        <v>0.0865</v>
      </c>
      <c r="J21" s="42">
        <v>13.65701</v>
      </c>
      <c r="K21" s="41">
        <v>0.1251</v>
      </c>
      <c r="L21" s="42">
        <v>0.81589</v>
      </c>
      <c r="M21" s="43">
        <v>0.1263</v>
      </c>
      <c r="N21" s="44">
        <v>0.1239</v>
      </c>
      <c r="O21" s="43">
        <v>0.17161</v>
      </c>
      <c r="P21" s="44">
        <v>0.16981</v>
      </c>
    </row>
    <row r="22" spans="1:16" ht="15">
      <c r="A22" s="39">
        <v>42509</v>
      </c>
      <c r="B22" s="40">
        <v>0.17181</v>
      </c>
      <c r="C22" s="40">
        <v>0.21697</v>
      </c>
      <c r="D22" s="41">
        <v>0.11093</v>
      </c>
      <c r="E22" s="42">
        <v>147.63031</v>
      </c>
      <c r="F22" s="41">
        <v>0.18461</v>
      </c>
      <c r="G22" s="42">
        <v>0.08877</v>
      </c>
      <c r="H22" s="41">
        <v>0.17203</v>
      </c>
      <c r="I22" s="42">
        <v>0.08595</v>
      </c>
      <c r="J22" s="42">
        <v>13.68969</v>
      </c>
      <c r="K22" s="41">
        <v>0.125</v>
      </c>
      <c r="L22" s="42">
        <v>0.81661</v>
      </c>
      <c r="M22" s="43">
        <v>0.1262</v>
      </c>
      <c r="N22" s="44">
        <v>0.1238</v>
      </c>
      <c r="O22" s="43">
        <v>0.17271</v>
      </c>
      <c r="P22" s="44">
        <v>0.17091</v>
      </c>
    </row>
    <row r="23" spans="1:16" ht="15.75" thickBot="1">
      <c r="A23" s="45">
        <v>42510</v>
      </c>
      <c r="B23" s="46">
        <v>0.1726</v>
      </c>
      <c r="C23" s="46">
        <v>0.21754</v>
      </c>
      <c r="D23" s="47">
        <v>0.11123</v>
      </c>
      <c r="E23" s="48">
        <v>148.26763</v>
      </c>
      <c r="F23" s="47">
        <v>0.18476</v>
      </c>
      <c r="G23" s="48">
        <v>0.08859</v>
      </c>
      <c r="H23" s="47">
        <v>0.17199</v>
      </c>
      <c r="I23" s="48">
        <v>0.08533</v>
      </c>
      <c r="J23" s="48">
        <v>13.69961</v>
      </c>
      <c r="K23" s="47">
        <v>0.1246</v>
      </c>
      <c r="L23" s="48">
        <v>0.81544</v>
      </c>
      <c r="M23" s="23">
        <v>0.1258</v>
      </c>
      <c r="N23" s="24">
        <v>0.1234</v>
      </c>
      <c r="O23" s="23">
        <v>0.1735</v>
      </c>
      <c r="P23" s="24">
        <v>0.1717</v>
      </c>
    </row>
    <row r="24" spans="1:16" ht="15.75" thickTop="1">
      <c r="A24" s="28" t="s">
        <v>18</v>
      </c>
      <c r="B24" s="29">
        <f aca="true" t="shared" si="7" ref="B24:P24">SUM(B20:B23)</f>
        <v>0.68668</v>
      </c>
      <c r="C24" s="29">
        <f t="shared" si="7"/>
        <v>0.86659</v>
      </c>
      <c r="D24" s="31">
        <f t="shared" si="7"/>
        <v>0.44308</v>
      </c>
      <c r="E24" s="31">
        <f t="shared" si="7"/>
        <v>590.3430000000001</v>
      </c>
      <c r="F24" s="31">
        <f t="shared" si="7"/>
        <v>0.7372700000000001</v>
      </c>
      <c r="G24" s="31">
        <f t="shared" si="7"/>
        <v>0.35483</v>
      </c>
      <c r="H24" s="31">
        <f t="shared" si="7"/>
        <v>0.6864899999999999</v>
      </c>
      <c r="I24" s="31">
        <f t="shared" si="7"/>
        <v>0.34464000000000006</v>
      </c>
      <c r="J24" s="31">
        <f t="shared" si="7"/>
        <v>54.67986</v>
      </c>
      <c r="K24" s="49">
        <f t="shared" si="7"/>
        <v>0.49979999999999997</v>
      </c>
      <c r="L24" s="49">
        <f t="shared" si="7"/>
        <v>3.26403</v>
      </c>
      <c r="M24" s="32">
        <f t="shared" si="7"/>
        <v>0.5046</v>
      </c>
      <c r="N24" s="33">
        <f t="shared" si="7"/>
        <v>0.495</v>
      </c>
      <c r="O24" s="33">
        <f t="shared" si="7"/>
        <v>0.69028</v>
      </c>
      <c r="P24" s="33">
        <f t="shared" si="7"/>
        <v>0.6830799999999999</v>
      </c>
    </row>
    <row r="25" spans="1:16" ht="15.75" thickBot="1">
      <c r="A25" s="34" t="s">
        <v>19</v>
      </c>
      <c r="B25" s="35">
        <f>B24/5</f>
        <v>0.13733599999999999</v>
      </c>
      <c r="C25" s="35">
        <f>C24/5</f>
        <v>0.173318</v>
      </c>
      <c r="D25" s="36">
        <f aca="true" t="shared" si="8" ref="D25:L25">D24/5</f>
        <v>0.088616</v>
      </c>
      <c r="E25" s="36">
        <f t="shared" si="8"/>
        <v>118.06860000000002</v>
      </c>
      <c r="F25" s="36">
        <f t="shared" si="8"/>
        <v>0.14745400000000003</v>
      </c>
      <c r="G25" s="36">
        <f t="shared" si="8"/>
        <v>0.070966</v>
      </c>
      <c r="H25" s="36">
        <f t="shared" si="8"/>
        <v>0.13729799999999998</v>
      </c>
      <c r="I25" s="36">
        <f t="shared" si="8"/>
        <v>0.06892800000000002</v>
      </c>
      <c r="J25" s="36">
        <f t="shared" si="8"/>
        <v>10.935972</v>
      </c>
      <c r="K25" s="37">
        <f t="shared" si="8"/>
        <v>0.09996</v>
      </c>
      <c r="L25" s="37">
        <f t="shared" si="8"/>
        <v>0.652806</v>
      </c>
      <c r="M25" s="38">
        <f>M24/5</f>
        <v>0.10092000000000001</v>
      </c>
      <c r="N25" s="50">
        <f>N24/5</f>
        <v>0.099</v>
      </c>
      <c r="O25" s="50">
        <f aca="true" t="shared" si="9" ref="O25:P25">O24/5</f>
        <v>0.138056</v>
      </c>
      <c r="P25" s="50">
        <f t="shared" si="9"/>
        <v>0.136616</v>
      </c>
    </row>
    <row r="26" spans="1:16" ht="15.75" thickTop="1">
      <c r="A26" s="39">
        <v>42513</v>
      </c>
      <c r="B26" s="40">
        <v>0.17243</v>
      </c>
      <c r="C26" s="40">
        <v>0.21731</v>
      </c>
      <c r="D26" s="41">
        <v>0.1111</v>
      </c>
      <c r="E26" s="42">
        <v>148.0659</v>
      </c>
      <c r="F26" s="41">
        <v>0.18424</v>
      </c>
      <c r="G26" s="42">
        <v>0.08863</v>
      </c>
      <c r="H26" s="41">
        <v>0.17214</v>
      </c>
      <c r="I26" s="42">
        <v>0.08587</v>
      </c>
      <c r="J26" s="42">
        <v>13.73248</v>
      </c>
      <c r="K26" s="41">
        <v>0.1246</v>
      </c>
      <c r="L26" s="42">
        <v>0.81557</v>
      </c>
      <c r="M26" s="43">
        <v>0.1258</v>
      </c>
      <c r="N26" s="44">
        <v>0.1234</v>
      </c>
      <c r="O26" s="43">
        <v>0.17333</v>
      </c>
      <c r="P26" s="44">
        <v>0.17153</v>
      </c>
    </row>
    <row r="27" spans="1:16" ht="15">
      <c r="A27" s="39">
        <v>42514</v>
      </c>
      <c r="B27" s="40">
        <v>0.17254</v>
      </c>
      <c r="C27" s="40">
        <v>0.21737</v>
      </c>
      <c r="D27" s="41">
        <v>0.11114</v>
      </c>
      <c r="E27" s="42">
        <v>147.72187</v>
      </c>
      <c r="F27" s="41">
        <v>0.18384</v>
      </c>
      <c r="G27" s="42">
        <v>0.08867</v>
      </c>
      <c r="H27" s="41">
        <v>0.17188</v>
      </c>
      <c r="I27" s="42">
        <v>0.08601</v>
      </c>
      <c r="J27" s="42">
        <v>13.6585</v>
      </c>
      <c r="K27" s="41">
        <v>0.1246</v>
      </c>
      <c r="L27" s="42">
        <v>0.81614</v>
      </c>
      <c r="M27" s="43">
        <v>0.1258</v>
      </c>
      <c r="N27" s="44">
        <v>0.1234</v>
      </c>
      <c r="O27" s="43">
        <v>0.17344</v>
      </c>
      <c r="P27" s="44">
        <v>0.17164</v>
      </c>
    </row>
    <row r="28" spans="1:16" ht="15">
      <c r="A28" s="39">
        <v>42515</v>
      </c>
      <c r="B28" s="40">
        <v>0.17297</v>
      </c>
      <c r="C28" s="40">
        <v>0.21755</v>
      </c>
      <c r="D28" s="41">
        <v>0.11123</v>
      </c>
      <c r="E28" s="42">
        <v>147.64463</v>
      </c>
      <c r="F28" s="41">
        <v>0.1834</v>
      </c>
      <c r="G28" s="42">
        <v>0.08844</v>
      </c>
      <c r="H28" s="41">
        <v>0.17165</v>
      </c>
      <c r="I28" s="42">
        <v>0.08531</v>
      </c>
      <c r="J28" s="42">
        <v>13.63633</v>
      </c>
      <c r="K28" s="41">
        <v>0.1243</v>
      </c>
      <c r="L28" s="42">
        <v>0.81466</v>
      </c>
      <c r="M28" s="43">
        <v>0.1255</v>
      </c>
      <c r="N28" s="44">
        <v>0.1231</v>
      </c>
      <c r="O28" s="43">
        <v>0.17387</v>
      </c>
      <c r="P28" s="44">
        <v>0.17207</v>
      </c>
    </row>
    <row r="29" spans="1:16" ht="15">
      <c r="A29" s="39">
        <v>42516</v>
      </c>
      <c r="B29" s="40">
        <v>0.1729</v>
      </c>
      <c r="C29" s="40">
        <v>0.21815</v>
      </c>
      <c r="D29" s="41">
        <v>0.11154</v>
      </c>
      <c r="E29" s="42">
        <v>147.41758</v>
      </c>
      <c r="F29" s="41">
        <v>0.18473</v>
      </c>
      <c r="G29" s="42">
        <v>0.08861</v>
      </c>
      <c r="H29" s="41">
        <v>0.17149</v>
      </c>
      <c r="I29" s="42">
        <v>0.0846</v>
      </c>
      <c r="J29" s="42">
        <v>13.71059</v>
      </c>
      <c r="K29" s="41">
        <v>0.1244</v>
      </c>
      <c r="L29" s="42">
        <v>0.81611</v>
      </c>
      <c r="M29" s="43">
        <v>0.1256</v>
      </c>
      <c r="N29" s="44">
        <v>0.1232</v>
      </c>
      <c r="O29" s="43">
        <v>0.1738</v>
      </c>
      <c r="P29" s="44">
        <v>0.172</v>
      </c>
    </row>
    <row r="30" spans="1:16" ht="15.75" thickBot="1">
      <c r="A30" s="45">
        <v>42517</v>
      </c>
      <c r="B30" s="46">
        <v>0.17225</v>
      </c>
      <c r="C30" s="46">
        <v>0.2174</v>
      </c>
      <c r="D30" s="47">
        <v>0.1115</v>
      </c>
      <c r="E30" s="48">
        <v>146.87877</v>
      </c>
      <c r="F30" s="47">
        <v>0.18454</v>
      </c>
      <c r="G30" s="48">
        <v>0.08848</v>
      </c>
      <c r="H30" s="47">
        <v>0.17091</v>
      </c>
      <c r="I30" s="48">
        <v>0.08479</v>
      </c>
      <c r="J30" s="48">
        <v>13.65134</v>
      </c>
      <c r="K30" s="47">
        <v>0.1244</v>
      </c>
      <c r="L30" s="48">
        <v>0.81562</v>
      </c>
      <c r="M30" s="23">
        <v>0.1256</v>
      </c>
      <c r="N30" s="24">
        <v>0.1232</v>
      </c>
      <c r="O30" s="23">
        <v>0.17315</v>
      </c>
      <c r="P30" s="24">
        <v>0.17135</v>
      </c>
    </row>
    <row r="31" spans="1:16" ht="15.75" thickTop="1">
      <c r="A31" s="28" t="s">
        <v>18</v>
      </c>
      <c r="B31" s="29">
        <f aca="true" t="shared" si="10" ref="B31:P31">SUM(B26:B30)</f>
        <v>0.8630900000000001</v>
      </c>
      <c r="C31" s="29">
        <f t="shared" si="10"/>
        <v>1.08778</v>
      </c>
      <c r="D31" s="30">
        <f t="shared" si="10"/>
        <v>0.5565100000000001</v>
      </c>
      <c r="E31" s="31">
        <f t="shared" si="10"/>
        <v>737.72875</v>
      </c>
      <c r="F31" s="30">
        <f t="shared" si="10"/>
        <v>0.9207500000000001</v>
      </c>
      <c r="G31" s="31">
        <f t="shared" si="10"/>
        <v>0.44283000000000006</v>
      </c>
      <c r="H31" s="30">
        <f t="shared" si="10"/>
        <v>0.85807</v>
      </c>
      <c r="I31" s="31">
        <f t="shared" si="10"/>
        <v>0.42658000000000007</v>
      </c>
      <c r="J31" s="31">
        <f t="shared" si="10"/>
        <v>68.38924</v>
      </c>
      <c r="K31" s="88">
        <f t="shared" si="10"/>
        <v>0.6223</v>
      </c>
      <c r="L31" s="30">
        <f t="shared" si="10"/>
        <v>4.0781</v>
      </c>
      <c r="M31" s="32">
        <f t="shared" si="10"/>
        <v>0.6282999999999999</v>
      </c>
      <c r="N31" s="33">
        <f t="shared" si="10"/>
        <v>0.6163</v>
      </c>
      <c r="O31" s="33">
        <f t="shared" si="10"/>
        <v>0.86759</v>
      </c>
      <c r="P31" s="33">
        <f t="shared" si="10"/>
        <v>0.8585899999999999</v>
      </c>
    </row>
    <row r="32" spans="1:16" ht="15.75" thickBot="1">
      <c r="A32" s="34" t="s">
        <v>19</v>
      </c>
      <c r="B32" s="35">
        <f>B31/5</f>
        <v>0.17261800000000002</v>
      </c>
      <c r="C32" s="35">
        <f>C31/5</f>
        <v>0.217556</v>
      </c>
      <c r="D32" s="36">
        <f aca="true" t="shared" si="11" ref="D32:K32">D31/5</f>
        <v>0.11130200000000001</v>
      </c>
      <c r="E32" s="36">
        <f t="shared" si="11"/>
        <v>147.54575</v>
      </c>
      <c r="F32" s="36">
        <f t="shared" si="11"/>
        <v>0.18415</v>
      </c>
      <c r="G32" s="36">
        <f t="shared" si="11"/>
        <v>0.088566</v>
      </c>
      <c r="H32" s="36">
        <f t="shared" si="11"/>
        <v>0.171614</v>
      </c>
      <c r="I32" s="36">
        <f t="shared" si="11"/>
        <v>0.08531600000000002</v>
      </c>
      <c r="J32" s="36">
        <f t="shared" si="11"/>
        <v>13.677848000000001</v>
      </c>
      <c r="K32" s="36">
        <f t="shared" si="11"/>
        <v>0.12445999999999999</v>
      </c>
      <c r="L32" s="35">
        <f>L31/5</f>
        <v>0.81562</v>
      </c>
      <c r="M32" s="38">
        <f>M31/5</f>
        <v>0.12565999999999997</v>
      </c>
      <c r="N32" s="50">
        <f>N31/5</f>
        <v>0.12326</v>
      </c>
      <c r="O32" s="50">
        <f aca="true" t="shared" si="12" ref="O32:P32">O31/5</f>
        <v>0.173518</v>
      </c>
      <c r="P32" s="50">
        <f t="shared" si="12"/>
        <v>0.17171799999999998</v>
      </c>
    </row>
    <row r="33" spans="1:16" ht="15.75" thickTop="1">
      <c r="A33" s="39">
        <v>42154</v>
      </c>
      <c r="B33" s="40">
        <v>0.17305</v>
      </c>
      <c r="C33" s="40">
        <v>0.21861</v>
      </c>
      <c r="D33" s="41">
        <v>0.11177</v>
      </c>
      <c r="E33" s="42">
        <v>146.71567</v>
      </c>
      <c r="F33" s="41">
        <v>0.18552</v>
      </c>
      <c r="G33" s="42">
        <v>0.08552</v>
      </c>
      <c r="H33" s="41">
        <v>0.17147</v>
      </c>
      <c r="I33" s="42">
        <v>0.08504</v>
      </c>
      <c r="J33" s="42">
        <v>13.70594</v>
      </c>
      <c r="K33" s="41">
        <v>0.1243</v>
      </c>
      <c r="L33" s="42">
        <v>0.81552</v>
      </c>
      <c r="M33" s="43">
        <v>0.1255</v>
      </c>
      <c r="N33" s="44">
        <v>0.1231</v>
      </c>
      <c r="O33" s="43">
        <v>0.17395</v>
      </c>
      <c r="P33" s="44">
        <v>0.17215</v>
      </c>
    </row>
    <row r="34" spans="1:16" ht="15">
      <c r="A34" s="39">
        <v>42521</v>
      </c>
      <c r="B34" s="40">
        <v>0.1726</v>
      </c>
      <c r="C34" s="40">
        <v>0.21775</v>
      </c>
      <c r="D34" s="41">
        <v>0.11134</v>
      </c>
      <c r="E34" s="42">
        <v>147.28798</v>
      </c>
      <c r="F34" s="41">
        <v>0.18524</v>
      </c>
      <c r="G34" s="42">
        <v>0.08821</v>
      </c>
      <c r="H34" s="41">
        <v>0.17115</v>
      </c>
      <c r="I34" s="42">
        <v>0.08473</v>
      </c>
      <c r="J34" s="42">
        <v>13.74121</v>
      </c>
      <c r="K34" s="41">
        <v>0.124</v>
      </c>
      <c r="L34" s="42">
        <v>0.81531</v>
      </c>
      <c r="M34" s="43">
        <v>0.12452</v>
      </c>
      <c r="N34" s="44">
        <v>0.1228</v>
      </c>
      <c r="O34" s="43">
        <v>0.1735</v>
      </c>
      <c r="P34" s="44">
        <v>0.1717</v>
      </c>
    </row>
    <row r="35" spans="1:16" ht="15.75" thickBot="1">
      <c r="A35" s="45"/>
      <c r="B35" s="46"/>
      <c r="C35" s="46"/>
      <c r="D35" s="47"/>
      <c r="E35" s="48"/>
      <c r="F35" s="47"/>
      <c r="G35" s="48"/>
      <c r="H35" s="47"/>
      <c r="I35" s="48"/>
      <c r="J35" s="48"/>
      <c r="K35" s="47"/>
      <c r="L35" s="48"/>
      <c r="M35" s="23"/>
      <c r="N35" s="24"/>
      <c r="O35" s="23"/>
      <c r="P35" s="24"/>
    </row>
    <row r="36" spans="1:16" ht="15.75" thickTop="1">
      <c r="A36" s="28" t="s">
        <v>18</v>
      </c>
      <c r="B36" s="29">
        <f aca="true" t="shared" si="13" ref="B36:P36">SUM(B33:B35)</f>
        <v>0.34565</v>
      </c>
      <c r="C36" s="29">
        <f t="shared" si="13"/>
        <v>0.43635999999999997</v>
      </c>
      <c r="D36" s="30">
        <f t="shared" si="13"/>
        <v>0.22310999999999998</v>
      </c>
      <c r="E36" s="31">
        <f t="shared" si="13"/>
        <v>294.00365</v>
      </c>
      <c r="F36" s="30">
        <f t="shared" si="13"/>
        <v>0.37076</v>
      </c>
      <c r="G36" s="31">
        <f t="shared" si="13"/>
        <v>0.17373</v>
      </c>
      <c r="H36" s="30">
        <f t="shared" si="13"/>
        <v>0.34262000000000004</v>
      </c>
      <c r="I36" s="31">
        <f t="shared" si="13"/>
        <v>0.16977</v>
      </c>
      <c r="J36" s="31">
        <f t="shared" si="13"/>
        <v>27.44715</v>
      </c>
      <c r="K36" s="30">
        <f t="shared" si="13"/>
        <v>0.2483</v>
      </c>
      <c r="L36" s="30">
        <f t="shared" si="13"/>
        <v>1.63083</v>
      </c>
      <c r="M36" s="32">
        <f t="shared" si="13"/>
        <v>0.25002</v>
      </c>
      <c r="N36" s="33">
        <f t="shared" si="13"/>
        <v>0.2459</v>
      </c>
      <c r="O36" s="33">
        <f t="shared" si="13"/>
        <v>0.34745</v>
      </c>
      <c r="P36" s="33">
        <f t="shared" si="13"/>
        <v>0.34385</v>
      </c>
    </row>
    <row r="37" spans="1:16" ht="15.75" thickBot="1">
      <c r="A37" s="34" t="s">
        <v>19</v>
      </c>
      <c r="B37" s="35">
        <f>B36/5</f>
        <v>0.06913</v>
      </c>
      <c r="C37" s="35">
        <f>C36/5</f>
        <v>0.08727199999999999</v>
      </c>
      <c r="D37" s="36">
        <f aca="true" t="shared" si="14" ref="D37:K37">D36/5</f>
        <v>0.044621999999999995</v>
      </c>
      <c r="E37" s="36">
        <f t="shared" si="14"/>
        <v>58.80073</v>
      </c>
      <c r="F37" s="36">
        <f t="shared" si="14"/>
        <v>0.074152</v>
      </c>
      <c r="G37" s="36">
        <f t="shared" si="14"/>
        <v>0.034746</v>
      </c>
      <c r="H37" s="36">
        <f t="shared" si="14"/>
        <v>0.068524</v>
      </c>
      <c r="I37" s="36">
        <f t="shared" si="14"/>
        <v>0.033954</v>
      </c>
      <c r="J37" s="36">
        <f t="shared" si="14"/>
        <v>5.4894300000000005</v>
      </c>
      <c r="K37" s="37">
        <f t="shared" si="14"/>
        <v>0.049659999999999996</v>
      </c>
      <c r="L37" s="36">
        <f>L36/2</f>
        <v>0.815415</v>
      </c>
      <c r="M37" s="38">
        <f>M36/5</f>
        <v>0.05000400000000001</v>
      </c>
      <c r="N37" s="38">
        <f aca="true" t="shared" si="15" ref="N37:O37">N36/5</f>
        <v>0.04918</v>
      </c>
      <c r="O37" s="38">
        <f t="shared" si="15"/>
        <v>0.06949</v>
      </c>
      <c r="P37" s="38">
        <f>P36/5</f>
        <v>0.06877</v>
      </c>
    </row>
    <row r="38" spans="1:16" ht="15.75" thickTop="1">
      <c r="A38" s="51"/>
      <c r="B38" s="40"/>
      <c r="C38" s="40"/>
      <c r="D38" s="41"/>
      <c r="E38" s="42"/>
      <c r="F38" s="41"/>
      <c r="G38" s="42"/>
      <c r="H38" s="41"/>
      <c r="I38" s="42"/>
      <c r="J38" s="42"/>
      <c r="K38" s="41"/>
      <c r="L38" s="42"/>
      <c r="M38" s="43"/>
      <c r="N38" s="44"/>
      <c r="O38" s="43"/>
      <c r="P38" s="44"/>
    </row>
    <row r="39" spans="1:16" ht="15">
      <c r="A39" s="51"/>
      <c r="B39" s="40"/>
      <c r="C39" s="52"/>
      <c r="D39" s="53"/>
      <c r="E39" s="54" t="s">
        <v>20</v>
      </c>
      <c r="F39" s="41"/>
      <c r="G39" s="42"/>
      <c r="H39" s="41"/>
      <c r="I39" s="42"/>
      <c r="J39" s="42"/>
      <c r="K39" s="41"/>
      <c r="L39" s="42"/>
      <c r="M39" s="43"/>
      <c r="N39" s="44"/>
      <c r="O39" s="43"/>
      <c r="P39" s="44"/>
    </row>
    <row r="40" spans="1:16" ht="15.75" thickBot="1">
      <c r="A40" s="55"/>
      <c r="B40" s="56"/>
      <c r="C40" s="56"/>
      <c r="D40" s="57"/>
      <c r="E40" s="58"/>
      <c r="F40" s="57"/>
      <c r="G40" s="58"/>
      <c r="H40" s="57"/>
      <c r="I40" s="58"/>
      <c r="J40" s="58"/>
      <c r="K40" s="57"/>
      <c r="L40" s="58"/>
      <c r="M40" s="59"/>
      <c r="N40" s="60"/>
      <c r="O40" s="59"/>
      <c r="P40" s="60"/>
    </row>
    <row r="41" spans="1:16" ht="15">
      <c r="A41" s="61" t="s">
        <v>21</v>
      </c>
      <c r="B41" s="62">
        <f>SUM(B6:B10,B13:B17,B20:B23,B26:B30,B33:B34)</f>
        <v>3.5883799999999995</v>
      </c>
      <c r="C41" s="62">
        <f aca="true" t="shared" si="16" ref="C41:K41">SUM(C6:C10,C13:C17,C20:C23,C26:C30,C33:C34)</f>
        <v>4.546869999999999</v>
      </c>
      <c r="D41" s="62">
        <f t="shared" si="16"/>
        <v>2.32526</v>
      </c>
      <c r="E41" s="62">
        <f t="shared" si="16"/>
        <v>3082.6049199999993</v>
      </c>
      <c r="F41" s="62">
        <f t="shared" si="16"/>
        <v>3.86461</v>
      </c>
      <c r="G41" s="62">
        <f t="shared" si="16"/>
        <v>1.86077</v>
      </c>
      <c r="H41" s="62">
        <f t="shared" si="16"/>
        <v>3.60067</v>
      </c>
      <c r="I41" s="62">
        <f t="shared" si="16"/>
        <v>1.81201</v>
      </c>
      <c r="J41" s="62">
        <f t="shared" si="16"/>
        <v>286.03505000000007</v>
      </c>
      <c r="K41" s="62">
        <f t="shared" si="16"/>
        <v>2.631</v>
      </c>
      <c r="L41" s="62">
        <f>SUM(L6:L10,L13:L17,L20:L23,L26:L30,L33:L34)</f>
        <v>17.16512</v>
      </c>
      <c r="M41" s="44">
        <f>SUM(M6:M10,M13:M17,M20:M23,M26:M30,M33:M34)</f>
        <v>2.6543200000000002</v>
      </c>
      <c r="N41" s="44">
        <f aca="true" t="shared" si="17" ref="N41:P41">SUM(N6:N10,N13:N17,N20:N23,N26:N30,N33:N34)</f>
        <v>2.6007</v>
      </c>
      <c r="O41" s="44">
        <f t="shared" si="17"/>
        <v>3.60813</v>
      </c>
      <c r="P41" s="44">
        <f t="shared" si="17"/>
        <v>3.5703300000000002</v>
      </c>
    </row>
    <row r="42" spans="1:16" ht="15">
      <c r="A42" s="61" t="s">
        <v>22</v>
      </c>
      <c r="B42" s="62">
        <f>B41/21</f>
        <v>0.17087523809523808</v>
      </c>
      <c r="C42" s="62">
        <f>C41/21</f>
        <v>0.21651761904761901</v>
      </c>
      <c r="D42" s="63">
        <f aca="true" t="shared" si="18" ref="D42:L42">D41/21</f>
        <v>0.11072666666666667</v>
      </c>
      <c r="E42" s="63">
        <f t="shared" si="18"/>
        <v>146.79071047619044</v>
      </c>
      <c r="F42" s="63">
        <f t="shared" si="18"/>
        <v>0.18402904761904762</v>
      </c>
      <c r="G42" s="63">
        <f t="shared" si="18"/>
        <v>0.08860809523809524</v>
      </c>
      <c r="H42" s="63">
        <f t="shared" si="18"/>
        <v>0.1714604761904762</v>
      </c>
      <c r="I42" s="63">
        <f t="shared" si="18"/>
        <v>0.08628619047619047</v>
      </c>
      <c r="J42" s="63">
        <f t="shared" si="18"/>
        <v>13.62071666666667</v>
      </c>
      <c r="K42" s="64">
        <f t="shared" si="18"/>
        <v>0.12528571428571428</v>
      </c>
      <c r="L42" s="64">
        <f t="shared" si="18"/>
        <v>0.8173866666666667</v>
      </c>
      <c r="M42" s="32">
        <f>M41/21</f>
        <v>0.1263961904761905</v>
      </c>
      <c r="N42" s="32">
        <f>N41/21</f>
        <v>0.12384285714285713</v>
      </c>
      <c r="O42" s="32">
        <f>O41/21</f>
        <v>0.1718157142857143</v>
      </c>
      <c r="P42" s="32">
        <f>P41/21</f>
        <v>0.1700157142857143</v>
      </c>
    </row>
    <row r="43" spans="1:16" ht="15">
      <c r="A43" s="61" t="s">
        <v>23</v>
      </c>
      <c r="B43" s="62">
        <f>1/B42</f>
        <v>5.852223008711452</v>
      </c>
      <c r="C43" s="62">
        <f>1/C42</f>
        <v>4.618561779861752</v>
      </c>
      <c r="D43" s="63">
        <f>1/D42</f>
        <v>9.031248118489975</v>
      </c>
      <c r="E43" s="63">
        <f>1000/E42</f>
        <v>6.812420191686454</v>
      </c>
      <c r="F43" s="63">
        <f aca="true" t="shared" si="19" ref="F43:J43">1/F42</f>
        <v>5.433924768605371</v>
      </c>
      <c r="G43" s="63">
        <f t="shared" si="19"/>
        <v>11.285650564013823</v>
      </c>
      <c r="H43" s="63">
        <f t="shared" si="19"/>
        <v>5.832247887198771</v>
      </c>
      <c r="I43" s="63">
        <f t="shared" si="19"/>
        <v>11.58934001467983</v>
      </c>
      <c r="J43" s="63">
        <f t="shared" si="19"/>
        <v>0.07341757592295069</v>
      </c>
      <c r="K43" s="64">
        <f>100/K42</f>
        <v>798.175598631699</v>
      </c>
      <c r="L43" s="64">
        <f>100/L42</f>
        <v>122.34111966592718</v>
      </c>
      <c r="M43" s="32">
        <f>1/M42</f>
        <v>7.911630850839385</v>
      </c>
      <c r="N43" s="32">
        <f aca="true" t="shared" si="20" ref="N43:P43">1/N42</f>
        <v>8.074749106009921</v>
      </c>
      <c r="O43" s="32">
        <f t="shared" si="20"/>
        <v>5.82018940559237</v>
      </c>
      <c r="P43" s="32">
        <f t="shared" si="20"/>
        <v>5.881809244523615</v>
      </c>
    </row>
    <row r="44" spans="1:16" ht="15.75" thickBot="1">
      <c r="A44" s="55"/>
      <c r="B44" s="65"/>
      <c r="C44" s="65"/>
      <c r="D44" s="66"/>
      <c r="E44" s="67"/>
      <c r="F44" s="66"/>
      <c r="G44" s="67"/>
      <c r="H44" s="66"/>
      <c r="I44" s="67"/>
      <c r="J44" s="67"/>
      <c r="K44" s="66"/>
      <c r="L44" s="67"/>
      <c r="M44" s="68"/>
      <c r="N44" s="69"/>
      <c r="O44" s="68"/>
      <c r="P44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 topLeftCell="A16">
      <selection activeCell="O50" sqref="O50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30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42522</v>
      </c>
      <c r="B6" s="70">
        <v>0.17153</v>
      </c>
      <c r="C6" s="70">
        <v>0.21763</v>
      </c>
      <c r="D6" s="71">
        <v>0.11127</v>
      </c>
      <c r="E6" s="72">
        <v>147.28519</v>
      </c>
      <c r="F6" s="71">
        <v>0.18418</v>
      </c>
      <c r="G6" s="72">
        <v>0.08839</v>
      </c>
      <c r="H6" s="71">
        <v>0.17089</v>
      </c>
      <c r="I6" s="72">
        <v>0.08502</v>
      </c>
      <c r="J6" s="72">
        <v>13.75286</v>
      </c>
      <c r="K6" s="71">
        <v>0.124</v>
      </c>
      <c r="L6" s="72">
        <v>0.81585</v>
      </c>
      <c r="M6" s="43">
        <v>0.1252</v>
      </c>
      <c r="N6" s="44">
        <v>0.1228</v>
      </c>
      <c r="O6" s="43">
        <v>0.17243</v>
      </c>
      <c r="P6" s="44">
        <v>0.17063</v>
      </c>
    </row>
    <row r="7" spans="1:16" ht="15">
      <c r="A7" s="26">
        <v>42523</v>
      </c>
      <c r="B7" s="70">
        <v>0.17176</v>
      </c>
      <c r="C7" s="70">
        <v>0.21788</v>
      </c>
      <c r="D7" s="71">
        <v>0.1114</v>
      </c>
      <c r="E7" s="72">
        <v>148.61509</v>
      </c>
      <c r="F7" s="71">
        <v>0.18281</v>
      </c>
      <c r="G7" s="72">
        <v>0.0882</v>
      </c>
      <c r="H7" s="71">
        <v>0.17176</v>
      </c>
      <c r="I7" s="72">
        <v>0.08882</v>
      </c>
      <c r="J7" s="72">
        <v>13.64432</v>
      </c>
      <c r="K7" s="71">
        <v>0.1246</v>
      </c>
      <c r="L7" s="72">
        <v>0.82026</v>
      </c>
      <c r="M7" s="43">
        <v>0.1258</v>
      </c>
      <c r="N7" s="44">
        <v>0.1234</v>
      </c>
      <c r="O7" s="43">
        <v>0.17266</v>
      </c>
      <c r="P7" s="44">
        <v>0.17086</v>
      </c>
    </row>
    <row r="8" spans="1:16" ht="15.75" thickBot="1">
      <c r="A8" s="27">
        <v>42524</v>
      </c>
      <c r="B8" s="20">
        <v>0.17236</v>
      </c>
      <c r="C8" s="20">
        <v>0.21847</v>
      </c>
      <c r="D8" s="21">
        <v>0.1117</v>
      </c>
      <c r="E8" s="22">
        <v>148.26481</v>
      </c>
      <c r="F8" s="21">
        <v>0.18291</v>
      </c>
      <c r="G8" s="22">
        <v>0.08635</v>
      </c>
      <c r="H8" s="21">
        <v>0.17141</v>
      </c>
      <c r="I8" s="22">
        <v>0.08635</v>
      </c>
      <c r="J8" s="22">
        <v>13.55461</v>
      </c>
      <c r="K8" s="21">
        <v>0.1246</v>
      </c>
      <c r="L8" s="22">
        <v>0.82011</v>
      </c>
      <c r="M8" s="23">
        <v>0.1258</v>
      </c>
      <c r="N8" s="24">
        <v>0.1234</v>
      </c>
      <c r="O8" s="23">
        <v>0.17326</v>
      </c>
      <c r="P8" s="24">
        <v>0.17146</v>
      </c>
    </row>
    <row r="9" spans="1:16" ht="15.75" thickTop="1">
      <c r="A9" s="28" t="s">
        <v>18</v>
      </c>
      <c r="B9" s="29">
        <f aca="true" t="shared" si="0" ref="B9:P9">SUM(B6:B8)</f>
        <v>0.5156499999999999</v>
      </c>
      <c r="C9" s="29">
        <f t="shared" si="0"/>
        <v>0.65398</v>
      </c>
      <c r="D9" s="29">
        <f t="shared" si="0"/>
        <v>0.33436999999999995</v>
      </c>
      <c r="E9" s="29">
        <f t="shared" si="0"/>
        <v>444.16509</v>
      </c>
      <c r="F9" s="29">
        <f t="shared" si="0"/>
        <v>0.5499</v>
      </c>
      <c r="G9" s="29">
        <f t="shared" si="0"/>
        <v>0.26294</v>
      </c>
      <c r="H9" s="29">
        <f t="shared" si="0"/>
        <v>0.51406</v>
      </c>
      <c r="I9" s="29">
        <f t="shared" si="0"/>
        <v>0.26019</v>
      </c>
      <c r="J9" s="29">
        <f t="shared" si="0"/>
        <v>40.95179</v>
      </c>
      <c r="K9" s="29">
        <f t="shared" si="0"/>
        <v>0.3732</v>
      </c>
      <c r="L9" s="29">
        <f t="shared" si="0"/>
        <v>2.45622</v>
      </c>
      <c r="M9" s="32">
        <f t="shared" si="0"/>
        <v>0.3768</v>
      </c>
      <c r="N9" s="32">
        <f t="shared" si="0"/>
        <v>0.3696</v>
      </c>
      <c r="O9" s="32">
        <f t="shared" si="0"/>
        <v>0.51835</v>
      </c>
      <c r="P9" s="32">
        <f t="shared" si="0"/>
        <v>0.51295</v>
      </c>
    </row>
    <row r="10" spans="1:16" ht="15.75" thickBot="1">
      <c r="A10" s="34" t="s">
        <v>19</v>
      </c>
      <c r="B10" s="74">
        <f>B9/5</f>
        <v>0.10312999999999999</v>
      </c>
      <c r="C10" s="74">
        <f>C9/5</f>
        <v>0.130796</v>
      </c>
      <c r="D10" s="74">
        <f aca="true" t="shared" si="1" ref="D10:L10">D9/5</f>
        <v>0.06687399999999999</v>
      </c>
      <c r="E10" s="74">
        <f t="shared" si="1"/>
        <v>88.83301800000001</v>
      </c>
      <c r="F10" s="74">
        <f t="shared" si="1"/>
        <v>0.10998000000000001</v>
      </c>
      <c r="G10" s="74">
        <f t="shared" si="1"/>
        <v>0.052588</v>
      </c>
      <c r="H10" s="74">
        <f t="shared" si="1"/>
        <v>0.10281199999999999</v>
      </c>
      <c r="I10" s="74">
        <f t="shared" si="1"/>
        <v>0.052037999999999994</v>
      </c>
      <c r="J10" s="74">
        <f t="shared" si="1"/>
        <v>8.190358</v>
      </c>
      <c r="K10" s="74">
        <f t="shared" si="1"/>
        <v>0.07464</v>
      </c>
      <c r="L10" s="74">
        <f t="shared" si="1"/>
        <v>0.491244</v>
      </c>
      <c r="M10" s="75">
        <f>M9/5</f>
        <v>0.07536000000000001</v>
      </c>
      <c r="N10" s="75">
        <f>N9/5</f>
        <v>0.07392</v>
      </c>
      <c r="O10" s="75">
        <f>O9/5</f>
        <v>0.10367</v>
      </c>
      <c r="P10" s="75">
        <f>P9/5</f>
        <v>0.10259</v>
      </c>
    </row>
    <row r="11" spans="1:16" ht="15.75" thickTop="1">
      <c r="A11" s="26">
        <v>42527</v>
      </c>
      <c r="B11" s="70">
        <v>0.17012</v>
      </c>
      <c r="C11" s="70">
        <v>0.21582</v>
      </c>
      <c r="D11" s="71">
        <v>0.11032</v>
      </c>
      <c r="E11" s="72">
        <v>147.96371</v>
      </c>
      <c r="F11" s="71">
        <v>0.18009</v>
      </c>
      <c r="G11" s="72">
        <v>0.08929</v>
      </c>
      <c r="H11" s="71">
        <v>0.17001</v>
      </c>
      <c r="I11" s="72">
        <v>0.08929</v>
      </c>
      <c r="J11" s="72">
        <v>13.34992</v>
      </c>
      <c r="K11" s="71">
        <v>0.1252</v>
      </c>
      <c r="L11" s="72">
        <v>0.82225</v>
      </c>
      <c r="M11" s="43">
        <v>0.1264</v>
      </c>
      <c r="N11" s="44">
        <v>0.124</v>
      </c>
      <c r="O11" s="43">
        <v>0.17102</v>
      </c>
      <c r="P11" s="44">
        <v>0.16922</v>
      </c>
    </row>
    <row r="12" spans="1:16" ht="15">
      <c r="A12" s="39">
        <v>42528</v>
      </c>
      <c r="B12" s="40">
        <v>0.17059</v>
      </c>
      <c r="C12" s="40">
        <v>0.21646</v>
      </c>
      <c r="D12" s="41">
        <v>0.11067</v>
      </c>
      <c r="E12" s="42">
        <v>146.5486</v>
      </c>
      <c r="F12" s="41">
        <v>0.18155</v>
      </c>
      <c r="G12" s="42">
        <v>0.08902</v>
      </c>
      <c r="H12" s="41">
        <v>0.17047</v>
      </c>
      <c r="I12" s="42">
        <v>0.087</v>
      </c>
      <c r="J12" s="42">
        <v>13.51244</v>
      </c>
      <c r="K12" s="41">
        <v>0.1257</v>
      </c>
      <c r="L12" s="42">
        <v>0.82475</v>
      </c>
      <c r="M12" s="43">
        <v>0.1269</v>
      </c>
      <c r="N12" s="44">
        <v>0.1245</v>
      </c>
      <c r="O12" s="43">
        <v>0.17149</v>
      </c>
      <c r="P12" s="44">
        <v>0.16969</v>
      </c>
    </row>
    <row r="13" spans="1:16" ht="15">
      <c r="A13" s="39">
        <v>42529</v>
      </c>
      <c r="B13" s="40">
        <v>0.16912</v>
      </c>
      <c r="C13" s="40">
        <v>0.21646</v>
      </c>
      <c r="D13" s="41">
        <v>0.11065</v>
      </c>
      <c r="E13" s="42">
        <v>145.96645</v>
      </c>
      <c r="F13" s="41">
        <v>0.18118</v>
      </c>
      <c r="G13" s="42">
        <v>0.08885</v>
      </c>
      <c r="H13" s="41">
        <v>0.17028</v>
      </c>
      <c r="I13" s="42">
        <v>0.08669</v>
      </c>
      <c r="J13" s="42">
        <v>13.489672</v>
      </c>
      <c r="K13" s="41">
        <v>0.1257</v>
      </c>
      <c r="L13" s="42">
        <v>0.82594</v>
      </c>
      <c r="M13" s="43">
        <v>0.1269</v>
      </c>
      <c r="N13" s="44">
        <v>0.1245</v>
      </c>
      <c r="O13" s="43">
        <v>0.17002</v>
      </c>
      <c r="P13" s="44">
        <v>0.16822</v>
      </c>
    </row>
    <row r="14" spans="1:16" ht="15">
      <c r="A14" s="39">
        <v>42530</v>
      </c>
      <c r="B14" s="40">
        <v>0.16897</v>
      </c>
      <c r="C14" s="40">
        <v>0.21695</v>
      </c>
      <c r="D14" s="41">
        <v>0.11093</v>
      </c>
      <c r="E14" s="42">
        <v>146.0601</v>
      </c>
      <c r="F14" s="41">
        <v>0.17899</v>
      </c>
      <c r="G14" s="42">
        <v>0.08927</v>
      </c>
      <c r="H14" s="41">
        <v>0.17024</v>
      </c>
      <c r="I14" s="42">
        <v>0.08927</v>
      </c>
      <c r="J14" s="42">
        <v>13.51374</v>
      </c>
      <c r="K14" s="41">
        <v>0.1264</v>
      </c>
      <c r="L14" s="42">
        <v>0.8298</v>
      </c>
      <c r="M14" s="43">
        <v>0.1276</v>
      </c>
      <c r="N14" s="44">
        <v>0.1252</v>
      </c>
      <c r="O14" s="43">
        <v>0.16987</v>
      </c>
      <c r="P14" s="44">
        <v>0.16807</v>
      </c>
    </row>
    <row r="15" spans="1:16" ht="15.75" thickBot="1">
      <c r="A15" s="45">
        <v>42531</v>
      </c>
      <c r="B15" s="46">
        <v>0.16992</v>
      </c>
      <c r="C15" s="46">
        <v>0.21825</v>
      </c>
      <c r="D15" s="47">
        <v>0.1115</v>
      </c>
      <c r="E15" s="48">
        <v>146.08111</v>
      </c>
      <c r="F15" s="47">
        <v>0.17779</v>
      </c>
      <c r="G15" s="48">
        <v>0.08932</v>
      </c>
      <c r="H15" s="47">
        <v>0.1708</v>
      </c>
      <c r="I15" s="48">
        <v>0.08932</v>
      </c>
      <c r="J15" s="48">
        <v>13.50305</v>
      </c>
      <c r="K15" s="47">
        <v>0.1263</v>
      </c>
      <c r="L15" s="48">
        <v>0.82915</v>
      </c>
      <c r="M15" s="23">
        <v>0.1275</v>
      </c>
      <c r="N15" s="24">
        <v>0.1251</v>
      </c>
      <c r="O15" s="23">
        <v>0.17082</v>
      </c>
      <c r="P15" s="24">
        <v>0.16902</v>
      </c>
    </row>
    <row r="16" spans="1:16" ht="15.75" thickTop="1">
      <c r="A16" s="28" t="s">
        <v>18</v>
      </c>
      <c r="B16" s="29">
        <f aca="true" t="shared" si="2" ref="B16:L16">SUM(B11:B15)</f>
        <v>0.84872</v>
      </c>
      <c r="C16" s="29">
        <f t="shared" si="2"/>
        <v>1.08394</v>
      </c>
      <c r="D16" s="31">
        <f t="shared" si="2"/>
        <v>0.5540700000000001</v>
      </c>
      <c r="E16" s="31">
        <f t="shared" si="2"/>
        <v>732.61997</v>
      </c>
      <c r="F16" s="31">
        <f t="shared" si="2"/>
        <v>0.8996</v>
      </c>
      <c r="G16" s="31">
        <f t="shared" si="2"/>
        <v>0.44575000000000004</v>
      </c>
      <c r="H16" s="31">
        <f t="shared" si="2"/>
        <v>0.8518000000000001</v>
      </c>
      <c r="I16" s="31">
        <f t="shared" si="2"/>
        <v>0.44157</v>
      </c>
      <c r="J16" s="31">
        <f t="shared" si="2"/>
        <v>67.368822</v>
      </c>
      <c r="K16" s="49">
        <f t="shared" si="2"/>
        <v>0.6293000000000001</v>
      </c>
      <c r="L16" s="49">
        <f t="shared" si="2"/>
        <v>4.13189</v>
      </c>
      <c r="M16" s="32">
        <f>SUM(M11:M15)</f>
        <v>0.6353</v>
      </c>
      <c r="N16" s="32">
        <f>SUM(N11:N15)</f>
        <v>0.6233</v>
      </c>
      <c r="O16" s="32">
        <f>SUM(O11:O15)</f>
        <v>0.8532199999999999</v>
      </c>
      <c r="P16" s="32">
        <f>SUM(P11:P15)</f>
        <v>0.84422</v>
      </c>
    </row>
    <row r="17" spans="1:16" ht="15.75" thickBot="1">
      <c r="A17" s="34" t="s">
        <v>19</v>
      </c>
      <c r="B17" s="35">
        <f>B16/5</f>
        <v>0.169744</v>
      </c>
      <c r="C17" s="35">
        <f>C16/5</f>
        <v>0.21678799999999998</v>
      </c>
      <c r="D17" s="36">
        <f aca="true" t="shared" si="3" ref="D17:L17">D16/5</f>
        <v>0.11081400000000001</v>
      </c>
      <c r="E17" s="36">
        <f t="shared" si="3"/>
        <v>146.523994</v>
      </c>
      <c r="F17" s="36">
        <f t="shared" si="3"/>
        <v>0.17992</v>
      </c>
      <c r="G17" s="36">
        <f t="shared" si="3"/>
        <v>0.08915000000000001</v>
      </c>
      <c r="H17" s="36">
        <f t="shared" si="3"/>
        <v>0.17036</v>
      </c>
      <c r="I17" s="36">
        <f t="shared" si="3"/>
        <v>0.088314</v>
      </c>
      <c r="J17" s="36">
        <f t="shared" si="3"/>
        <v>13.473764399999999</v>
      </c>
      <c r="K17" s="37">
        <f t="shared" si="3"/>
        <v>0.12586000000000003</v>
      </c>
      <c r="L17" s="37">
        <f t="shared" si="3"/>
        <v>0.8263780000000001</v>
      </c>
      <c r="M17" s="38">
        <f>M16/5</f>
        <v>0.12706</v>
      </c>
      <c r="N17" s="50">
        <f>N16/5</f>
        <v>0.12465999999999999</v>
      </c>
      <c r="O17" s="50">
        <f aca="true" t="shared" si="4" ref="O17:P17">O16/5</f>
        <v>0.17064399999999996</v>
      </c>
      <c r="P17" s="50">
        <f t="shared" si="4"/>
        <v>0.168844</v>
      </c>
    </row>
    <row r="18" spans="1:16" ht="15.75" thickTop="1">
      <c r="A18" s="39">
        <v>42534</v>
      </c>
      <c r="B18" s="40">
        <v>0.17052</v>
      </c>
      <c r="C18" s="40">
        <v>0.21875</v>
      </c>
      <c r="D18" s="41">
        <v>0.11184</v>
      </c>
      <c r="E18" s="42">
        <v>146.6136</v>
      </c>
      <c r="F18" s="41">
        <v>0.17855</v>
      </c>
      <c r="G18" s="42">
        <v>0.08927</v>
      </c>
      <c r="H18" s="41">
        <v>0.17126</v>
      </c>
      <c r="I18" s="42">
        <v>0.08834</v>
      </c>
      <c r="J18" s="42">
        <v>13.46578</v>
      </c>
      <c r="K18" s="41">
        <v>0.126</v>
      </c>
      <c r="L18" s="42">
        <v>0.82718</v>
      </c>
      <c r="M18" s="43">
        <v>0.1272</v>
      </c>
      <c r="N18" s="44">
        <v>0.1248</v>
      </c>
      <c r="O18" s="43">
        <v>0.17216</v>
      </c>
      <c r="P18" s="44">
        <v>0.17036</v>
      </c>
    </row>
    <row r="19" spans="1:16" ht="15">
      <c r="A19" s="39">
        <v>42535</v>
      </c>
      <c r="B19" s="40">
        <v>0.17051</v>
      </c>
      <c r="C19" s="40">
        <v>0.21946</v>
      </c>
      <c r="D19" s="41">
        <v>0.11264</v>
      </c>
      <c r="E19" s="42">
        <v>147.63845</v>
      </c>
      <c r="F19" s="41">
        <v>0.17855</v>
      </c>
      <c r="G19" s="42">
        <v>0.08949</v>
      </c>
      <c r="H19" s="41">
        <v>0.17094</v>
      </c>
      <c r="I19" s="42">
        <v>0.0885</v>
      </c>
      <c r="J19" s="42">
        <v>13.39979</v>
      </c>
      <c r="K19" s="41">
        <v>0.126</v>
      </c>
      <c r="L19" s="42">
        <v>0.82976</v>
      </c>
      <c r="M19" s="43">
        <v>0.1272</v>
      </c>
      <c r="N19" s="44">
        <v>0.1248</v>
      </c>
      <c r="O19" s="43">
        <v>0.17141</v>
      </c>
      <c r="P19" s="44">
        <v>0.16961</v>
      </c>
    </row>
    <row r="20" spans="1:16" ht="15">
      <c r="A20" s="39">
        <v>42536</v>
      </c>
      <c r="B20" s="40">
        <v>0.1708</v>
      </c>
      <c r="C20" s="40">
        <v>0.219</v>
      </c>
      <c r="D20" s="41">
        <v>0.11197</v>
      </c>
      <c r="E20" s="42">
        <v>147.66483</v>
      </c>
      <c r="F20" s="41">
        <v>0.17901</v>
      </c>
      <c r="G20" s="42">
        <v>0.08947</v>
      </c>
      <c r="H20" s="41">
        <v>0.17043</v>
      </c>
      <c r="I20" s="42">
        <v>0.08882</v>
      </c>
      <c r="J20" s="42">
        <v>13.33496</v>
      </c>
      <c r="K20" s="41">
        <v>0.1258</v>
      </c>
      <c r="L20" s="42">
        <v>0.82896</v>
      </c>
      <c r="M20" s="43">
        <v>0.127</v>
      </c>
      <c r="N20" s="44">
        <v>0.1246</v>
      </c>
      <c r="O20" s="43">
        <v>0.1717</v>
      </c>
      <c r="P20" s="44">
        <v>0.1699</v>
      </c>
    </row>
    <row r="21" spans="1:16" ht="15">
      <c r="A21" s="39">
        <v>42537</v>
      </c>
      <c r="B21" s="40">
        <v>0.17016</v>
      </c>
      <c r="C21" s="40">
        <v>0.21906</v>
      </c>
      <c r="D21" s="41">
        <v>0.11203</v>
      </c>
      <c r="E21" s="42">
        <v>148.10587</v>
      </c>
      <c r="F21" s="41">
        <v>0.17927</v>
      </c>
      <c r="G21" s="42">
        <v>0.08967</v>
      </c>
      <c r="H21" s="41">
        <v>0.17061</v>
      </c>
      <c r="I21" s="42">
        <v>0.08877</v>
      </c>
      <c r="J21" s="42">
        <v>13.36329</v>
      </c>
      <c r="K21" s="41">
        <v>0.1261</v>
      </c>
      <c r="L21" s="42">
        <v>0.83086</v>
      </c>
      <c r="M21" s="43">
        <v>0.1273</v>
      </c>
      <c r="N21" s="44">
        <v>0.1249</v>
      </c>
      <c r="O21" s="43">
        <v>0.17106</v>
      </c>
      <c r="P21" s="44">
        <v>0.16926</v>
      </c>
    </row>
    <row r="22" spans="1:16" ht="15.75" thickBot="1">
      <c r="A22" s="45">
        <v>42538</v>
      </c>
      <c r="B22" s="46">
        <v>0.17118</v>
      </c>
      <c r="C22" s="46">
        <v>0.21958</v>
      </c>
      <c r="D22" s="47">
        <v>0.11241</v>
      </c>
      <c r="E22" s="48">
        <v>147.67222</v>
      </c>
      <c r="F22" s="47">
        <v>0.17857</v>
      </c>
      <c r="G22" s="48">
        <v>0.0894</v>
      </c>
      <c r="H22" s="47">
        <v>0.16999</v>
      </c>
      <c r="I22" s="48">
        <v>0.08879</v>
      </c>
      <c r="J22" s="48">
        <v>13.10522</v>
      </c>
      <c r="K22" s="47">
        <v>0.1258</v>
      </c>
      <c r="L22" s="48">
        <v>0.82851</v>
      </c>
      <c r="M22" s="23">
        <v>0.127</v>
      </c>
      <c r="N22" s="24">
        <v>0.1246</v>
      </c>
      <c r="O22" s="23">
        <v>0.17208</v>
      </c>
      <c r="P22" s="24">
        <v>0.17028</v>
      </c>
    </row>
    <row r="23" spans="1:16" ht="15.75" thickTop="1">
      <c r="A23" s="28" t="s">
        <v>18</v>
      </c>
      <c r="B23" s="29">
        <f>SUM(B18:B22)</f>
        <v>0.85317</v>
      </c>
      <c r="C23" s="29">
        <f>SUM(C18:C22)</f>
        <v>1.09585</v>
      </c>
      <c r="D23" s="31">
        <f aca="true" t="shared" si="5" ref="D23:P23">SUM(D18:D22)</f>
        <v>0.56089</v>
      </c>
      <c r="E23" s="31">
        <f t="shared" si="5"/>
        <v>737.69497</v>
      </c>
      <c r="F23" s="31">
        <f t="shared" si="5"/>
        <v>0.89395</v>
      </c>
      <c r="G23" s="31">
        <f t="shared" si="5"/>
        <v>0.4473</v>
      </c>
      <c r="H23" s="31">
        <f t="shared" si="5"/>
        <v>0.85323</v>
      </c>
      <c r="I23" s="31">
        <f t="shared" si="5"/>
        <v>0.44322</v>
      </c>
      <c r="J23" s="31">
        <f t="shared" si="5"/>
        <v>66.66904</v>
      </c>
      <c r="K23" s="49">
        <f t="shared" si="5"/>
        <v>0.6297</v>
      </c>
      <c r="L23" s="49">
        <f t="shared" si="5"/>
        <v>4.14527</v>
      </c>
      <c r="M23" s="32">
        <f t="shared" si="5"/>
        <v>0.6357</v>
      </c>
      <c r="N23" s="33">
        <f t="shared" si="5"/>
        <v>0.6237</v>
      </c>
      <c r="O23" s="33">
        <f t="shared" si="5"/>
        <v>0.85841</v>
      </c>
      <c r="P23" s="33">
        <f t="shared" si="5"/>
        <v>0.84941</v>
      </c>
    </row>
    <row r="24" spans="1:16" ht="15.75" thickBot="1">
      <c r="A24" s="34" t="s">
        <v>19</v>
      </c>
      <c r="B24" s="35">
        <f>B23/5</f>
        <v>0.170634</v>
      </c>
      <c r="C24" s="35">
        <f>C23/5</f>
        <v>0.21917</v>
      </c>
      <c r="D24" s="36">
        <f aca="true" t="shared" si="6" ref="D24:L24">D23/5</f>
        <v>0.112178</v>
      </c>
      <c r="E24" s="36">
        <f t="shared" si="6"/>
        <v>147.538994</v>
      </c>
      <c r="F24" s="36">
        <f t="shared" si="6"/>
        <v>0.17879</v>
      </c>
      <c r="G24" s="36">
        <f t="shared" si="6"/>
        <v>0.08946</v>
      </c>
      <c r="H24" s="36">
        <f t="shared" si="6"/>
        <v>0.17064600000000002</v>
      </c>
      <c r="I24" s="36">
        <f t="shared" si="6"/>
        <v>0.088644</v>
      </c>
      <c r="J24" s="36">
        <f t="shared" si="6"/>
        <v>13.333808</v>
      </c>
      <c r="K24" s="37">
        <f t="shared" si="6"/>
        <v>0.12594</v>
      </c>
      <c r="L24" s="37">
        <f t="shared" si="6"/>
        <v>0.829054</v>
      </c>
      <c r="M24" s="38">
        <f>M23/5</f>
        <v>0.12714</v>
      </c>
      <c r="N24" s="50">
        <f>N23/5</f>
        <v>0.12474</v>
      </c>
      <c r="O24" s="50">
        <f aca="true" t="shared" si="7" ref="O24:P24">O23/5</f>
        <v>0.171682</v>
      </c>
      <c r="P24" s="50">
        <f t="shared" si="7"/>
        <v>0.169882</v>
      </c>
    </row>
    <row r="25" spans="1:16" ht="15.75" thickTop="1">
      <c r="A25" s="39">
        <v>42541</v>
      </c>
      <c r="B25" s="40">
        <v>0.17043</v>
      </c>
      <c r="C25" s="40">
        <v>0.21852</v>
      </c>
      <c r="D25" s="41">
        <v>0.11173</v>
      </c>
      <c r="E25" s="42">
        <v>147.92218</v>
      </c>
      <c r="F25" s="41">
        <v>0.17858</v>
      </c>
      <c r="G25" s="42">
        <v>0.08946</v>
      </c>
      <c r="H25" s="41">
        <v>0.1702</v>
      </c>
      <c r="I25" s="42">
        <v>0.08777</v>
      </c>
      <c r="J25" s="42">
        <v>13.18072</v>
      </c>
      <c r="K25" s="41">
        <v>0.1262</v>
      </c>
      <c r="L25" s="42">
        <v>0.83101</v>
      </c>
      <c r="M25" s="43">
        <v>0.1274</v>
      </c>
      <c r="N25" s="44">
        <v>0.125</v>
      </c>
      <c r="O25" s="43">
        <v>0.17133</v>
      </c>
      <c r="P25" s="44">
        <v>0.16953</v>
      </c>
    </row>
    <row r="26" spans="1:16" ht="15">
      <c r="A26" s="39">
        <v>42542</v>
      </c>
      <c r="B26" s="40">
        <v>0.16971</v>
      </c>
      <c r="C26" s="40">
        <v>0.21873</v>
      </c>
      <c r="D26" s="41">
        <v>0.11183</v>
      </c>
      <c r="E26" s="42">
        <v>147.08483</v>
      </c>
      <c r="F26" s="41">
        <v>0.17784</v>
      </c>
      <c r="G26" s="42">
        <v>0.08932</v>
      </c>
      <c r="H26" s="41">
        <v>0.17009</v>
      </c>
      <c r="I26" s="42">
        <v>0.0862</v>
      </c>
      <c r="J26" s="42">
        <v>13.17131</v>
      </c>
      <c r="K26" s="41">
        <v>0.1266</v>
      </c>
      <c r="L26" s="42">
        <v>0.83296</v>
      </c>
      <c r="M26" s="43">
        <v>0.1278</v>
      </c>
      <c r="N26" s="44">
        <v>0.1254</v>
      </c>
      <c r="O26" s="43">
        <v>0.17061</v>
      </c>
      <c r="P26" s="44">
        <v>0.16881</v>
      </c>
    </row>
    <row r="27" spans="1:16" ht="15">
      <c r="A27" s="39">
        <v>42543</v>
      </c>
      <c r="B27" s="40">
        <v>0.16984</v>
      </c>
      <c r="C27" s="40">
        <v>0.22003</v>
      </c>
      <c r="D27" s="41">
        <v>0.1125</v>
      </c>
      <c r="E27" s="42">
        <v>146.59789</v>
      </c>
      <c r="F27" s="41">
        <v>0.17773</v>
      </c>
      <c r="G27" s="42">
        <v>0.08925</v>
      </c>
      <c r="H27" s="41">
        <v>0.17</v>
      </c>
      <c r="I27" s="42">
        <v>0.08629</v>
      </c>
      <c r="J27" s="42">
        <v>13.25439</v>
      </c>
      <c r="K27" s="41">
        <v>0.1266</v>
      </c>
      <c r="L27" s="42">
        <v>0.8334</v>
      </c>
      <c r="M27" s="43">
        <v>0.1278</v>
      </c>
      <c r="N27" s="44">
        <v>0.1254</v>
      </c>
      <c r="O27" s="43">
        <v>0.17074</v>
      </c>
      <c r="P27" s="44">
        <v>0.16894</v>
      </c>
    </row>
    <row r="28" spans="1:16" ht="15">
      <c r="A28" s="39">
        <v>42544</v>
      </c>
      <c r="B28" s="40">
        <v>0.16919</v>
      </c>
      <c r="C28" s="40">
        <v>0.21956</v>
      </c>
      <c r="D28" s="41">
        <v>0.11226</v>
      </c>
      <c r="E28" s="42">
        <v>146.44561</v>
      </c>
      <c r="F28" s="41">
        <v>0.17723</v>
      </c>
      <c r="G28" s="42">
        <v>0.08696</v>
      </c>
      <c r="H28" s="41">
        <v>0.16991</v>
      </c>
      <c r="I28" s="42">
        <v>0.08623</v>
      </c>
      <c r="J28" s="42">
        <v>13.26613</v>
      </c>
      <c r="K28" s="41">
        <v>0.1269</v>
      </c>
      <c r="L28" s="42">
        <v>0.8351</v>
      </c>
      <c r="M28" s="43">
        <v>0.1281</v>
      </c>
      <c r="N28" s="44">
        <v>0.1257</v>
      </c>
      <c r="O28" s="43">
        <v>0.17009</v>
      </c>
      <c r="P28" s="44">
        <v>0.16829</v>
      </c>
    </row>
    <row r="29" spans="1:16" ht="15.75" thickBot="1">
      <c r="A29" s="45">
        <v>42545</v>
      </c>
      <c r="B29" s="46">
        <v>0.16726</v>
      </c>
      <c r="C29" s="46">
        <v>0.2188</v>
      </c>
      <c r="D29" s="47">
        <v>0.11187</v>
      </c>
      <c r="E29" s="48">
        <v>146.46286</v>
      </c>
      <c r="F29" s="47">
        <v>0.17549</v>
      </c>
      <c r="G29" s="48">
        <v>0.0896</v>
      </c>
      <c r="H29" s="47">
        <v>0.17549</v>
      </c>
      <c r="I29" s="48">
        <v>0.0896</v>
      </c>
      <c r="J29" s="48">
        <v>13.51571</v>
      </c>
      <c r="K29" s="47">
        <v>0.1274</v>
      </c>
      <c r="L29" s="48">
        <v>0.83771</v>
      </c>
      <c r="M29" s="23">
        <v>0.1286</v>
      </c>
      <c r="N29" s="24">
        <v>0.1262</v>
      </c>
      <c r="O29" s="23">
        <v>0.16816</v>
      </c>
      <c r="P29" s="24">
        <v>0.16639</v>
      </c>
    </row>
    <row r="30" spans="1:16" ht="15.75" thickTop="1">
      <c r="A30" s="28" t="s">
        <v>18</v>
      </c>
      <c r="B30" s="29">
        <f aca="true" t="shared" si="8" ref="B30:P30">SUM(B25:B29)</f>
        <v>0.84643</v>
      </c>
      <c r="C30" s="29">
        <f t="shared" si="8"/>
        <v>1.09564</v>
      </c>
      <c r="D30" s="30">
        <f t="shared" si="8"/>
        <v>0.56019</v>
      </c>
      <c r="E30" s="31">
        <f t="shared" si="8"/>
        <v>734.51337</v>
      </c>
      <c r="F30" s="30">
        <f t="shared" si="8"/>
        <v>0.8868699999999999</v>
      </c>
      <c r="G30" s="31">
        <f t="shared" si="8"/>
        <v>0.44459</v>
      </c>
      <c r="H30" s="30">
        <f t="shared" si="8"/>
        <v>0.8556900000000001</v>
      </c>
      <c r="I30" s="31">
        <f t="shared" si="8"/>
        <v>0.4360900000000001</v>
      </c>
      <c r="J30" s="31">
        <f t="shared" si="8"/>
        <v>66.38826</v>
      </c>
      <c r="K30" s="88">
        <f t="shared" si="8"/>
        <v>0.6336999999999999</v>
      </c>
      <c r="L30" s="30">
        <f t="shared" si="8"/>
        <v>4.17018</v>
      </c>
      <c r="M30" s="32">
        <f t="shared" si="8"/>
        <v>0.6396999999999999</v>
      </c>
      <c r="N30" s="33">
        <f t="shared" si="8"/>
        <v>0.6277</v>
      </c>
      <c r="O30" s="33">
        <f t="shared" si="8"/>
        <v>0.85093</v>
      </c>
      <c r="P30" s="33">
        <f t="shared" si="8"/>
        <v>0.84196</v>
      </c>
    </row>
    <row r="31" spans="1:16" ht="15.75" thickBot="1">
      <c r="A31" s="34" t="s">
        <v>19</v>
      </c>
      <c r="B31" s="35">
        <f>B30/5</f>
        <v>0.169286</v>
      </c>
      <c r="C31" s="35">
        <f>C30/5</f>
        <v>0.219128</v>
      </c>
      <c r="D31" s="36">
        <f aca="true" t="shared" si="9" ref="D31:L31">D30/5</f>
        <v>0.112038</v>
      </c>
      <c r="E31" s="36">
        <f t="shared" si="9"/>
        <v>146.902674</v>
      </c>
      <c r="F31" s="36">
        <f t="shared" si="9"/>
        <v>0.17737399999999998</v>
      </c>
      <c r="G31" s="36">
        <f t="shared" si="9"/>
        <v>0.088918</v>
      </c>
      <c r="H31" s="36">
        <f t="shared" si="9"/>
        <v>0.171138</v>
      </c>
      <c r="I31" s="36">
        <f t="shared" si="9"/>
        <v>0.08721800000000002</v>
      </c>
      <c r="J31" s="36">
        <f t="shared" si="9"/>
        <v>13.277652</v>
      </c>
      <c r="K31" s="36">
        <f t="shared" si="9"/>
        <v>0.12674</v>
      </c>
      <c r="L31" s="89">
        <f t="shared" si="9"/>
        <v>0.834036</v>
      </c>
      <c r="M31" s="38">
        <f>M30/5</f>
        <v>0.12794</v>
      </c>
      <c r="N31" s="50">
        <f>N30/5</f>
        <v>0.12554</v>
      </c>
      <c r="O31" s="50">
        <f aca="true" t="shared" si="10" ref="O31:P31">O30/5</f>
        <v>0.170186</v>
      </c>
      <c r="P31" s="50">
        <f t="shared" si="10"/>
        <v>0.16839200000000001</v>
      </c>
    </row>
    <row r="32" spans="1:16" ht="15.75" thickTop="1">
      <c r="A32" s="39">
        <v>42548</v>
      </c>
      <c r="B32" s="40">
        <v>0.16967</v>
      </c>
      <c r="C32" s="40">
        <v>0.22356</v>
      </c>
      <c r="D32" s="41">
        <v>0.1143</v>
      </c>
      <c r="E32" s="42">
        <v>146.92799</v>
      </c>
      <c r="F32" s="41">
        <v>0.17831</v>
      </c>
      <c r="G32" s="42">
        <v>0.09041</v>
      </c>
      <c r="H32" s="41">
        <v>0.17097</v>
      </c>
      <c r="I32" s="42">
        <v>0.09348</v>
      </c>
      <c r="J32" s="42">
        <v>12.8819</v>
      </c>
      <c r="K32" s="41">
        <v>0.1264</v>
      </c>
      <c r="L32" s="42">
        <v>0.83637</v>
      </c>
      <c r="M32" s="43">
        <v>0.1276</v>
      </c>
      <c r="N32" s="44">
        <v>0.1252</v>
      </c>
      <c r="O32" s="43">
        <v>0.17057</v>
      </c>
      <c r="P32" s="44">
        <v>0.16877</v>
      </c>
    </row>
    <row r="33" spans="1:16" ht="15">
      <c r="A33" s="39">
        <v>42549</v>
      </c>
      <c r="B33" s="40">
        <v>0.17073</v>
      </c>
      <c r="C33" s="40">
        <v>0.22375</v>
      </c>
      <c r="D33" s="41">
        <v>0.1144</v>
      </c>
      <c r="E33" s="42">
        <v>148.86774</v>
      </c>
      <c r="F33" s="41">
        <v>0.1786</v>
      </c>
      <c r="G33" s="42">
        <v>0.09054</v>
      </c>
      <c r="H33" s="41">
        <v>0.17122</v>
      </c>
      <c r="I33" s="42">
        <v>0.09478</v>
      </c>
      <c r="J33" s="42">
        <v>12.83672</v>
      </c>
      <c r="K33" s="41">
        <v>0.126</v>
      </c>
      <c r="L33" s="42">
        <v>0.83769</v>
      </c>
      <c r="M33" s="43">
        <v>0.1272</v>
      </c>
      <c r="N33" s="44">
        <v>0.1248</v>
      </c>
      <c r="O33" s="43">
        <v>0.17163</v>
      </c>
      <c r="P33" s="44">
        <v>0.16983</v>
      </c>
    </row>
    <row r="34" spans="1:16" ht="15">
      <c r="A34" s="39">
        <v>42550</v>
      </c>
      <c r="B34" s="40">
        <v>0.17061</v>
      </c>
      <c r="C34" s="40">
        <v>0.22261</v>
      </c>
      <c r="D34" s="41">
        <v>0.11382</v>
      </c>
      <c r="E34" s="42">
        <v>147.96445</v>
      </c>
      <c r="F34" s="41">
        <v>0.17868</v>
      </c>
      <c r="G34" s="42">
        <v>0.09023</v>
      </c>
      <c r="H34" s="41">
        <v>0.17051</v>
      </c>
      <c r="I34" s="42">
        <v>0.0944</v>
      </c>
      <c r="J34" s="42">
        <v>12.93843</v>
      </c>
      <c r="K34" s="41">
        <v>0.1259</v>
      </c>
      <c r="L34" s="42">
        <v>0.83694</v>
      </c>
      <c r="M34" s="43">
        <v>0.1271</v>
      </c>
      <c r="N34" s="44">
        <v>0.1247</v>
      </c>
      <c r="O34" s="43">
        <v>0.17151</v>
      </c>
      <c r="P34" s="44">
        <v>0.16791</v>
      </c>
    </row>
    <row r="35" spans="1:16" ht="15">
      <c r="A35" s="39">
        <v>42551</v>
      </c>
      <c r="B35" s="40">
        <v>0.16968</v>
      </c>
      <c r="C35" s="40">
        <v>0.22232</v>
      </c>
      <c r="D35" s="41">
        <v>0.11367</v>
      </c>
      <c r="E35" s="42">
        <v>146.9746</v>
      </c>
      <c r="F35" s="41">
        <v>0.1755</v>
      </c>
      <c r="G35" s="42">
        <v>0.09055</v>
      </c>
      <c r="H35" s="41">
        <v>0.17034</v>
      </c>
      <c r="I35" s="42">
        <v>0.09394</v>
      </c>
      <c r="J35" s="42">
        <v>12.99171</v>
      </c>
      <c r="K35" s="41">
        <v>0.1264</v>
      </c>
      <c r="L35" s="42">
        <v>0.83977</v>
      </c>
      <c r="M35" s="43">
        <v>0.1276</v>
      </c>
      <c r="N35" s="44">
        <v>0.1252</v>
      </c>
      <c r="O35" s="43">
        <v>0.17058</v>
      </c>
      <c r="P35" s="44">
        <v>0.16878</v>
      </c>
    </row>
    <row r="36" spans="1:16" ht="15.75" thickBot="1">
      <c r="A36" s="45"/>
      <c r="B36" s="46"/>
      <c r="C36" s="46"/>
      <c r="D36" s="47"/>
      <c r="E36" s="48"/>
      <c r="F36" s="47"/>
      <c r="G36" s="48"/>
      <c r="H36" s="47"/>
      <c r="I36" s="48"/>
      <c r="J36" s="48"/>
      <c r="K36" s="47"/>
      <c r="L36" s="48"/>
      <c r="M36" s="23"/>
      <c r="N36" s="24"/>
      <c r="O36" s="23"/>
      <c r="P36" s="24"/>
    </row>
    <row r="37" spans="1:16" ht="15.75" thickTop="1">
      <c r="A37" s="28" t="s">
        <v>18</v>
      </c>
      <c r="B37" s="29">
        <f aca="true" t="shared" si="11" ref="B37:P37">SUM(B32:B36)</f>
        <v>0.68069</v>
      </c>
      <c r="C37" s="29">
        <f t="shared" si="11"/>
        <v>0.8922399999999999</v>
      </c>
      <c r="D37" s="30">
        <f t="shared" si="11"/>
        <v>0.45619000000000004</v>
      </c>
      <c r="E37" s="31">
        <f t="shared" si="11"/>
        <v>590.73478</v>
      </c>
      <c r="F37" s="30">
        <f t="shared" si="11"/>
        <v>0.71109</v>
      </c>
      <c r="G37" s="31">
        <f t="shared" si="11"/>
        <v>0.36173</v>
      </c>
      <c r="H37" s="30">
        <f t="shared" si="11"/>
        <v>0.6830399999999999</v>
      </c>
      <c r="I37" s="31">
        <f t="shared" si="11"/>
        <v>0.37659999999999993</v>
      </c>
      <c r="J37" s="31">
        <f t="shared" si="11"/>
        <v>51.648759999999996</v>
      </c>
      <c r="K37" s="30">
        <f t="shared" si="11"/>
        <v>0.5047</v>
      </c>
      <c r="L37" s="30">
        <f>SUM(L32:L36)</f>
        <v>3.3507700000000002</v>
      </c>
      <c r="M37" s="32">
        <f t="shared" si="11"/>
        <v>0.5095000000000001</v>
      </c>
      <c r="N37" s="33">
        <f t="shared" si="11"/>
        <v>0.4999</v>
      </c>
      <c r="O37" s="33">
        <f t="shared" si="11"/>
        <v>0.6842900000000001</v>
      </c>
      <c r="P37" s="33">
        <f t="shared" si="11"/>
        <v>0.6752900000000001</v>
      </c>
    </row>
    <row r="38" spans="1:16" ht="15.75" thickBot="1">
      <c r="A38" s="34" t="s">
        <v>19</v>
      </c>
      <c r="B38" s="35">
        <f>B37/5</f>
        <v>0.136138</v>
      </c>
      <c r="C38" s="35">
        <f>C37/5</f>
        <v>0.178448</v>
      </c>
      <c r="D38" s="36">
        <f aca="true" t="shared" si="12" ref="D38:K38">D37/5</f>
        <v>0.09123800000000001</v>
      </c>
      <c r="E38" s="36">
        <f t="shared" si="12"/>
        <v>118.146956</v>
      </c>
      <c r="F38" s="36">
        <f t="shared" si="12"/>
        <v>0.142218</v>
      </c>
      <c r="G38" s="36">
        <f t="shared" si="12"/>
        <v>0.072346</v>
      </c>
      <c r="H38" s="36">
        <f t="shared" si="12"/>
        <v>0.13660799999999998</v>
      </c>
      <c r="I38" s="36">
        <f t="shared" si="12"/>
        <v>0.07531999999999998</v>
      </c>
      <c r="J38" s="36">
        <f t="shared" si="12"/>
        <v>10.329752</v>
      </c>
      <c r="K38" s="37">
        <f t="shared" si="12"/>
        <v>0.10094</v>
      </c>
      <c r="L38" s="36">
        <f>L37/4</f>
        <v>0.8376925000000001</v>
      </c>
      <c r="M38" s="38">
        <f>M37/5</f>
        <v>0.10190000000000002</v>
      </c>
      <c r="N38" s="38">
        <f aca="true" t="shared" si="13" ref="N38:O38">N37/5</f>
        <v>0.09998</v>
      </c>
      <c r="O38" s="38">
        <f t="shared" si="13"/>
        <v>0.136858</v>
      </c>
      <c r="P38" s="38">
        <f>P37/5</f>
        <v>0.135058</v>
      </c>
    </row>
    <row r="39" spans="1:16" ht="15.75" thickTop="1">
      <c r="A39" s="51"/>
      <c r="B39" s="40"/>
      <c r="C39" s="40"/>
      <c r="D39" s="41"/>
      <c r="E39" s="42"/>
      <c r="F39" s="41"/>
      <c r="G39" s="42"/>
      <c r="H39" s="41"/>
      <c r="I39" s="42"/>
      <c r="J39" s="42"/>
      <c r="K39" s="41"/>
      <c r="L39" s="42"/>
      <c r="M39" s="43"/>
      <c r="N39" s="44"/>
      <c r="O39" s="43"/>
      <c r="P39" s="44"/>
    </row>
    <row r="40" spans="1:16" ht="15">
      <c r="A40" s="51"/>
      <c r="B40" s="40"/>
      <c r="C40" s="52"/>
      <c r="D40" s="53"/>
      <c r="E40" s="54" t="s">
        <v>20</v>
      </c>
      <c r="F40" s="41"/>
      <c r="G40" s="42"/>
      <c r="H40" s="41"/>
      <c r="I40" s="42"/>
      <c r="J40" s="42"/>
      <c r="K40" s="41"/>
      <c r="L40" s="42"/>
      <c r="M40" s="43"/>
      <c r="N40" s="44"/>
      <c r="O40" s="43"/>
      <c r="P40" s="44"/>
    </row>
    <row r="41" spans="1:16" ht="15.75" thickBot="1">
      <c r="A41" s="55"/>
      <c r="B41" s="56"/>
      <c r="C41" s="56"/>
      <c r="D41" s="57"/>
      <c r="E41" s="58"/>
      <c r="F41" s="57"/>
      <c r="G41" s="58"/>
      <c r="H41" s="57"/>
      <c r="I41" s="58"/>
      <c r="J41" s="58"/>
      <c r="K41" s="57"/>
      <c r="L41" s="58"/>
      <c r="M41" s="59"/>
      <c r="N41" s="60"/>
      <c r="O41" s="59"/>
      <c r="P41" s="60"/>
    </row>
    <row r="42" spans="1:16" ht="15">
      <c r="A42" s="61" t="s">
        <v>21</v>
      </c>
      <c r="B42" s="62">
        <f>SUM(B6:B8,B11:B15,B18:B22,B25:B29,B32:B35)</f>
        <v>3.74466</v>
      </c>
      <c r="C42" s="62">
        <f aca="true" t="shared" si="14" ref="C42:P42">SUM(C6:C8,C11:C15,C18:C22,C25:C29,C32:C35)</f>
        <v>4.82165</v>
      </c>
      <c r="D42" s="62">
        <f t="shared" si="14"/>
        <v>2.46571</v>
      </c>
      <c r="E42" s="62">
        <f t="shared" si="14"/>
        <v>3239.72818</v>
      </c>
      <c r="F42" s="62">
        <f t="shared" si="14"/>
        <v>3.94141</v>
      </c>
      <c r="G42" s="62">
        <f t="shared" si="14"/>
        <v>1.9623099999999998</v>
      </c>
      <c r="H42" s="62">
        <f t="shared" si="14"/>
        <v>3.7578199999999997</v>
      </c>
      <c r="I42" s="62">
        <f t="shared" si="14"/>
        <v>1.9576699999999998</v>
      </c>
      <c r="J42" s="62">
        <f t="shared" si="14"/>
        <v>293.026672</v>
      </c>
      <c r="K42" s="62">
        <f t="shared" si="14"/>
        <v>2.7706</v>
      </c>
      <c r="L42" s="62">
        <f>SUM(L6:L8,L11:L15,L18:L22,L25:L29,L32:L35)</f>
        <v>18.25433</v>
      </c>
      <c r="M42" s="44">
        <f>SUM(M6:M8,M11:M15,M18:M22,M25:M29,M32:M35)</f>
        <v>2.797</v>
      </c>
      <c r="N42" s="44">
        <f t="shared" si="14"/>
        <v>2.7441999999999998</v>
      </c>
      <c r="O42" s="44">
        <f t="shared" si="14"/>
        <v>3.7652000000000005</v>
      </c>
      <c r="P42" s="44">
        <f t="shared" si="14"/>
        <v>3.72383</v>
      </c>
    </row>
    <row r="43" spans="1:16" ht="15">
      <c r="A43" s="61" t="s">
        <v>22</v>
      </c>
      <c r="B43" s="62">
        <f>B42/22</f>
        <v>0.1702118181818182</v>
      </c>
      <c r="C43" s="62">
        <f aca="true" t="shared" si="15" ref="C43:P43">C42/22</f>
        <v>0.21916590909090908</v>
      </c>
      <c r="D43" s="62">
        <f t="shared" si="15"/>
        <v>0.11207772727272727</v>
      </c>
      <c r="E43" s="62">
        <f t="shared" si="15"/>
        <v>147.26037181818182</v>
      </c>
      <c r="F43" s="62">
        <f t="shared" si="15"/>
        <v>0.17915499999999998</v>
      </c>
      <c r="G43" s="62">
        <f t="shared" si="15"/>
        <v>0.08919590909090908</v>
      </c>
      <c r="H43" s="62">
        <f t="shared" si="15"/>
        <v>0.17081</v>
      </c>
      <c r="I43" s="62">
        <f t="shared" si="15"/>
        <v>0.088985</v>
      </c>
      <c r="J43" s="62">
        <f t="shared" si="15"/>
        <v>13.319394181818183</v>
      </c>
      <c r="K43" s="62">
        <f t="shared" si="15"/>
        <v>0.12593636363636362</v>
      </c>
      <c r="L43" s="62">
        <f t="shared" si="15"/>
        <v>0.8297422727272727</v>
      </c>
      <c r="M43" s="44">
        <f t="shared" si="15"/>
        <v>0.12713636363636363</v>
      </c>
      <c r="N43" s="44">
        <f t="shared" si="15"/>
        <v>0.12473636363636363</v>
      </c>
      <c r="O43" s="44">
        <f t="shared" si="15"/>
        <v>0.17114545454545457</v>
      </c>
      <c r="P43" s="44">
        <f t="shared" si="15"/>
        <v>0.169265</v>
      </c>
    </row>
    <row r="44" spans="1:16" ht="15">
      <c r="A44" s="61" t="s">
        <v>23</v>
      </c>
      <c r="B44" s="62">
        <f>1/B43</f>
        <v>5.875032713250335</v>
      </c>
      <c r="C44" s="62">
        <f>1/C43</f>
        <v>4.5627534142876405</v>
      </c>
      <c r="D44" s="63">
        <f>1/D43</f>
        <v>8.922379355236423</v>
      </c>
      <c r="E44" s="63">
        <f>1000/E43</f>
        <v>6.790693162412162</v>
      </c>
      <c r="F44" s="63">
        <f aca="true" t="shared" si="16" ref="F44:J44">1/F43</f>
        <v>5.581758812201725</v>
      </c>
      <c r="G44" s="63">
        <f t="shared" si="16"/>
        <v>11.211276505750877</v>
      </c>
      <c r="H44" s="63">
        <f t="shared" si="16"/>
        <v>5.854458169896376</v>
      </c>
      <c r="I44" s="63">
        <f t="shared" si="16"/>
        <v>11.237849075686913</v>
      </c>
      <c r="J44" s="63">
        <f t="shared" si="16"/>
        <v>0.0750784897833464</v>
      </c>
      <c r="K44" s="64">
        <f>100/K43</f>
        <v>794.0518299285354</v>
      </c>
      <c r="L44" s="64">
        <f>100/L43</f>
        <v>120.51935075130119</v>
      </c>
      <c r="M44" s="32">
        <f>1/M43</f>
        <v>7.865570253843404</v>
      </c>
      <c r="N44" s="32">
        <f aca="true" t="shared" si="17" ref="N44:P44">1/N43</f>
        <v>8.016908388601415</v>
      </c>
      <c r="O44" s="32">
        <f t="shared" si="17"/>
        <v>5.8429831084670125</v>
      </c>
      <c r="P44" s="32">
        <f t="shared" si="17"/>
        <v>5.907895902874191</v>
      </c>
    </row>
    <row r="45" spans="1:16" ht="15.75" thickBot="1">
      <c r="A45" s="55"/>
      <c r="B45" s="65"/>
      <c r="C45" s="65"/>
      <c r="D45" s="66"/>
      <c r="E45" s="67"/>
      <c r="F45" s="66"/>
      <c r="G45" s="67"/>
      <c r="H45" s="66"/>
      <c r="I45" s="67"/>
      <c r="J45" s="67"/>
      <c r="K45" s="66"/>
      <c r="L45" s="67"/>
      <c r="M45" s="68"/>
      <c r="N45" s="69"/>
      <c r="O45" s="68"/>
      <c r="P45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 topLeftCell="B19">
      <selection activeCell="L47" sqref="L47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31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42552</v>
      </c>
      <c r="B6" s="70">
        <v>0.16962</v>
      </c>
      <c r="C6" s="70">
        <v>0.22241</v>
      </c>
      <c r="D6" s="71">
        <v>0.11372</v>
      </c>
      <c r="E6" s="72">
        <v>145.68689</v>
      </c>
      <c r="F6" s="71">
        <v>0.177089</v>
      </c>
      <c r="G6" s="72">
        <v>0.09029</v>
      </c>
      <c r="H6" s="71">
        <v>0.17011</v>
      </c>
      <c r="I6" s="72">
        <v>0.09468</v>
      </c>
      <c r="J6" s="72">
        <v>13.01837</v>
      </c>
      <c r="K6" s="71">
        <v>0.1263</v>
      </c>
      <c r="L6" s="72">
        <v>0.83948</v>
      </c>
      <c r="M6" s="43">
        <v>0.1275</v>
      </c>
      <c r="N6" s="44">
        <v>0.1251</v>
      </c>
      <c r="O6" s="43">
        <v>0.17052</v>
      </c>
      <c r="P6" s="44">
        <v>0.16872</v>
      </c>
    </row>
    <row r="7" spans="1:16" ht="15">
      <c r="A7" s="26">
        <v>42555</v>
      </c>
      <c r="B7" s="70">
        <v>0.16943</v>
      </c>
      <c r="C7" s="70">
        <v>0.22243</v>
      </c>
      <c r="D7" s="71">
        <v>0.11356</v>
      </c>
      <c r="E7" s="72">
        <v>145.19995</v>
      </c>
      <c r="F7" s="71">
        <v>0.17639</v>
      </c>
      <c r="G7" s="72">
        <v>0.09054</v>
      </c>
      <c r="H7" s="71">
        <v>0.17005</v>
      </c>
      <c r="I7" s="72">
        <v>0.09054</v>
      </c>
      <c r="J7" s="72">
        <v>12.96896</v>
      </c>
      <c r="K7" s="71">
        <v>0.1264</v>
      </c>
      <c r="L7" s="72">
        <v>0.84127</v>
      </c>
      <c r="M7" s="43">
        <v>0.1276</v>
      </c>
      <c r="N7" s="44">
        <v>0.1252</v>
      </c>
      <c r="O7" s="43">
        <v>0.17033</v>
      </c>
      <c r="P7" s="44">
        <v>0.16853</v>
      </c>
    </row>
    <row r="8" spans="1:16" ht="15">
      <c r="A8" s="26">
        <v>42556</v>
      </c>
      <c r="B8" s="70">
        <v>0.16868</v>
      </c>
      <c r="C8" s="70">
        <v>0.22263</v>
      </c>
      <c r="D8" s="71">
        <v>0.11383</v>
      </c>
      <c r="E8" s="72">
        <v>145.77146</v>
      </c>
      <c r="F8" s="71">
        <v>0.17555</v>
      </c>
      <c r="G8" s="72">
        <v>0.0909</v>
      </c>
      <c r="H8" s="71">
        <v>0.17071</v>
      </c>
      <c r="I8" s="72">
        <v>0.09553</v>
      </c>
      <c r="J8" s="72">
        <v>13.01597</v>
      </c>
      <c r="K8" s="71">
        <v>0.1269</v>
      </c>
      <c r="L8" s="72">
        <v>0.84511</v>
      </c>
      <c r="M8" s="43">
        <v>0.1281</v>
      </c>
      <c r="N8" s="44">
        <v>0.1257</v>
      </c>
      <c r="O8" s="43">
        <v>0.16958</v>
      </c>
      <c r="P8" s="44">
        <v>0.16778</v>
      </c>
    </row>
    <row r="9" spans="1:16" ht="15">
      <c r="A9" s="26">
        <v>42557</v>
      </c>
      <c r="B9" s="70">
        <v>0.16935</v>
      </c>
      <c r="C9" s="70">
        <v>0.2231</v>
      </c>
      <c r="D9" s="71">
        <v>0.11407</v>
      </c>
      <c r="E9" s="72">
        <v>145.80319</v>
      </c>
      <c r="F9" s="71">
        <v>0.17666</v>
      </c>
      <c r="G9" s="72">
        <v>0.09049</v>
      </c>
      <c r="H9" s="71">
        <v>0.17069</v>
      </c>
      <c r="I9" s="72">
        <v>0.09702</v>
      </c>
      <c r="J9" s="72">
        <v>12.85346</v>
      </c>
      <c r="K9" s="71">
        <v>0.1264</v>
      </c>
      <c r="L9" s="72">
        <v>0.84389</v>
      </c>
      <c r="M9" s="43">
        <v>0.1276</v>
      </c>
      <c r="N9" s="44">
        <v>0.1252</v>
      </c>
      <c r="O9" s="43">
        <v>0.17025</v>
      </c>
      <c r="P9" s="44">
        <v>0.16845</v>
      </c>
    </row>
    <row r="10" spans="1:16" ht="15.75" thickBot="1">
      <c r="A10" s="27">
        <v>42559</v>
      </c>
      <c r="B10" s="20">
        <v>0.16914</v>
      </c>
      <c r="C10" s="20">
        <v>0.22376</v>
      </c>
      <c r="D10" s="21">
        <v>0.11441</v>
      </c>
      <c r="E10" s="22">
        <v>146.48886</v>
      </c>
      <c r="F10" s="21">
        <v>0.17521</v>
      </c>
      <c r="G10" s="22">
        <v>0.09087</v>
      </c>
      <c r="H10" s="21">
        <v>0.17087</v>
      </c>
      <c r="I10" s="22">
        <v>0.09802</v>
      </c>
      <c r="J10" s="22">
        <v>12.7578</v>
      </c>
      <c r="K10" s="21">
        <v>0.1266</v>
      </c>
      <c r="L10" s="22">
        <v>0.84607</v>
      </c>
      <c r="M10" s="23">
        <v>0.1278</v>
      </c>
      <c r="N10" s="24">
        <v>0.1254</v>
      </c>
      <c r="O10" s="23">
        <v>0.17004</v>
      </c>
      <c r="P10" s="24">
        <v>0.16824</v>
      </c>
    </row>
    <row r="11" spans="1:16" ht="15.75" thickTop="1">
      <c r="A11" s="28" t="s">
        <v>18</v>
      </c>
      <c r="B11" s="29">
        <f>SUM(B6:B10)</f>
        <v>0.84622</v>
      </c>
      <c r="C11" s="29">
        <f>SUM(C6:C10)</f>
        <v>1.11433</v>
      </c>
      <c r="D11" s="29">
        <f>SUM(D6:D10)</f>
        <v>0.5695899999999999</v>
      </c>
      <c r="E11" s="29">
        <f aca="true" t="shared" si="0" ref="E11:K11">SUM(E6:E10)</f>
        <v>728.9503500000001</v>
      </c>
      <c r="F11" s="29">
        <f t="shared" si="0"/>
        <v>0.880899</v>
      </c>
      <c r="G11" s="29">
        <f t="shared" si="0"/>
        <v>0.45309</v>
      </c>
      <c r="H11" s="29">
        <f t="shared" si="0"/>
        <v>0.85243</v>
      </c>
      <c r="I11" s="29">
        <f t="shared" si="0"/>
        <v>0.47579</v>
      </c>
      <c r="J11" s="29">
        <f t="shared" si="0"/>
        <v>64.61456</v>
      </c>
      <c r="K11" s="29">
        <f t="shared" si="0"/>
        <v>0.6326</v>
      </c>
      <c r="L11" s="29">
        <f>SUM(L6:L10)</f>
        <v>4.21582</v>
      </c>
      <c r="M11" s="32">
        <f>SUM(M6:M10)</f>
        <v>0.6386</v>
      </c>
      <c r="N11" s="32">
        <f aca="true" t="shared" si="1" ref="N11:P11">SUM(N6:N10)</f>
        <v>0.6266</v>
      </c>
      <c r="O11" s="32">
        <f t="shared" si="1"/>
        <v>0.8507199999999999</v>
      </c>
      <c r="P11" s="32">
        <f t="shared" si="1"/>
        <v>0.84172</v>
      </c>
    </row>
    <row r="12" spans="1:16" ht="15.75" thickBot="1">
      <c r="A12" s="34" t="s">
        <v>19</v>
      </c>
      <c r="B12" s="74">
        <f>B11/5</f>
        <v>0.169244</v>
      </c>
      <c r="C12" s="74">
        <f>C11/5</f>
        <v>0.222866</v>
      </c>
      <c r="D12" s="74">
        <f aca="true" t="shared" si="2" ref="D12:L12">D11/5</f>
        <v>0.11391799999999999</v>
      </c>
      <c r="E12" s="74">
        <f t="shared" si="2"/>
        <v>145.79007000000001</v>
      </c>
      <c r="F12" s="74">
        <f t="shared" si="2"/>
        <v>0.1761798</v>
      </c>
      <c r="G12" s="74">
        <f t="shared" si="2"/>
        <v>0.090618</v>
      </c>
      <c r="H12" s="74">
        <f t="shared" si="2"/>
        <v>0.170486</v>
      </c>
      <c r="I12" s="74">
        <f t="shared" si="2"/>
        <v>0.09515799999999999</v>
      </c>
      <c r="J12" s="74">
        <f t="shared" si="2"/>
        <v>12.922912</v>
      </c>
      <c r="K12" s="74">
        <f t="shared" si="2"/>
        <v>0.12652000000000002</v>
      </c>
      <c r="L12" s="74">
        <f t="shared" si="2"/>
        <v>0.843164</v>
      </c>
      <c r="M12" s="75">
        <f>M11/5</f>
        <v>0.12772</v>
      </c>
      <c r="N12" s="75">
        <f>N11/5</f>
        <v>0.12532000000000001</v>
      </c>
      <c r="O12" s="75">
        <f>O11/5</f>
        <v>0.170144</v>
      </c>
      <c r="P12" s="75">
        <f>P11/5</f>
        <v>0.168344</v>
      </c>
    </row>
    <row r="13" spans="1:16" ht="15.75" thickTop="1">
      <c r="A13" s="39">
        <v>42562</v>
      </c>
      <c r="B13" s="40">
        <v>0.16824</v>
      </c>
      <c r="C13" s="40">
        <v>0.22522</v>
      </c>
      <c r="D13" s="41">
        <v>0.11515</v>
      </c>
      <c r="E13" s="42">
        <v>147.1952</v>
      </c>
      <c r="F13" s="41">
        <v>0.17427</v>
      </c>
      <c r="G13" s="42">
        <v>0.09134</v>
      </c>
      <c r="H13" s="41">
        <v>0.17114</v>
      </c>
      <c r="I13" s="42">
        <v>0.0982</v>
      </c>
      <c r="J13" s="42">
        <v>12.78567</v>
      </c>
      <c r="K13" s="41">
        <v>0.1272</v>
      </c>
      <c r="L13" s="42">
        <v>0.85093</v>
      </c>
      <c r="M13" s="43">
        <v>0.1284</v>
      </c>
      <c r="N13" s="44">
        <v>0.126</v>
      </c>
      <c r="O13" s="43">
        <v>0.16914</v>
      </c>
      <c r="P13" s="44">
        <v>0.16734</v>
      </c>
    </row>
    <row r="14" spans="1:16" ht="15">
      <c r="A14" s="39">
        <v>42563</v>
      </c>
      <c r="B14" s="40">
        <v>0.16839</v>
      </c>
      <c r="C14" s="40">
        <v>0.2245</v>
      </c>
      <c r="D14" s="41">
        <v>0.11479</v>
      </c>
      <c r="E14" s="42">
        <v>145.70515</v>
      </c>
      <c r="F14" s="41">
        <v>0.17577</v>
      </c>
      <c r="G14" s="42">
        <v>0.09132</v>
      </c>
      <c r="H14" s="41">
        <v>0.17143</v>
      </c>
      <c r="I14" s="42">
        <v>0.09769</v>
      </c>
      <c r="J14" s="42">
        <v>13.03961</v>
      </c>
      <c r="K14" s="41">
        <v>0.1269</v>
      </c>
      <c r="L14" s="42">
        <v>0.84906</v>
      </c>
      <c r="M14" s="43">
        <v>0.1281</v>
      </c>
      <c r="N14" s="44">
        <v>0.1257</v>
      </c>
      <c r="O14" s="43">
        <v>0.16929</v>
      </c>
      <c r="P14" s="44">
        <v>0.16749</v>
      </c>
    </row>
    <row r="15" spans="1:16" ht="15">
      <c r="A15" s="39">
        <v>42564</v>
      </c>
      <c r="B15" s="40">
        <v>0.16736</v>
      </c>
      <c r="C15" s="40">
        <v>0.22466</v>
      </c>
      <c r="D15" s="41">
        <v>0.11484</v>
      </c>
      <c r="E15" s="42">
        <v>145.89147</v>
      </c>
      <c r="F15" s="41">
        <v>0.17512</v>
      </c>
      <c r="G15" s="42">
        <v>0.090153</v>
      </c>
      <c r="H15" s="41">
        <v>0.17157</v>
      </c>
      <c r="I15" s="42">
        <v>0.09679</v>
      </c>
      <c r="J15" s="42">
        <v>13.30247</v>
      </c>
      <c r="K15" s="41">
        <v>0.1274</v>
      </c>
      <c r="L15" s="42">
        <v>0.85183</v>
      </c>
      <c r="M15" s="43">
        <v>0.1286</v>
      </c>
      <c r="N15" s="44">
        <v>0.1262</v>
      </c>
      <c r="O15" s="43">
        <v>0.16826</v>
      </c>
      <c r="P15" s="44">
        <v>0.16646</v>
      </c>
    </row>
    <row r="16" spans="1:16" ht="15">
      <c r="A16" s="39">
        <v>42565</v>
      </c>
      <c r="B16" s="40">
        <v>0.16736</v>
      </c>
      <c r="C16" s="40">
        <v>0.22466</v>
      </c>
      <c r="D16" s="41">
        <v>0.11484</v>
      </c>
      <c r="E16" s="42">
        <v>145.89147</v>
      </c>
      <c r="F16" s="41">
        <v>0.17512</v>
      </c>
      <c r="G16" s="42">
        <v>0.09153</v>
      </c>
      <c r="H16" s="41">
        <v>0.17157</v>
      </c>
      <c r="I16" s="42">
        <v>0.09679</v>
      </c>
      <c r="J16" s="42">
        <v>13.30247</v>
      </c>
      <c r="K16" s="41">
        <v>0.1274</v>
      </c>
      <c r="L16" s="42">
        <v>0.8518</v>
      </c>
      <c r="M16" s="43">
        <v>0.1286</v>
      </c>
      <c r="N16" s="44">
        <v>0.1262</v>
      </c>
      <c r="O16" s="43">
        <v>0.16826</v>
      </c>
      <c r="P16" s="44">
        <v>0.16646</v>
      </c>
    </row>
    <row r="17" spans="1:16" ht="15.75" thickBot="1">
      <c r="A17" s="45">
        <v>42566</v>
      </c>
      <c r="B17" s="46">
        <v>0.1669</v>
      </c>
      <c r="C17" s="46">
        <v>0.22411</v>
      </c>
      <c r="D17" s="47">
        <v>0.11462</v>
      </c>
      <c r="E17" s="48">
        <v>145.28696</v>
      </c>
      <c r="F17" s="47">
        <v>0.177</v>
      </c>
      <c r="G17" s="48">
        <v>0.09158</v>
      </c>
      <c r="H17" s="47">
        <v>0.17101</v>
      </c>
      <c r="I17" s="48">
        <v>0.09553</v>
      </c>
      <c r="J17" s="48">
        <v>13.42366</v>
      </c>
      <c r="K17" s="47">
        <v>0.1274</v>
      </c>
      <c r="L17" s="48">
        <v>0.85156</v>
      </c>
      <c r="M17" s="23">
        <v>0.1286</v>
      </c>
      <c r="N17" s="24">
        <v>0.1262</v>
      </c>
      <c r="O17" s="23">
        <v>0.1678</v>
      </c>
      <c r="P17" s="24">
        <v>0.166</v>
      </c>
    </row>
    <row r="18" spans="1:16" ht="15.75" thickTop="1">
      <c r="A18" s="28" t="s">
        <v>18</v>
      </c>
      <c r="B18" s="29">
        <f>SUM(B13:B17)</f>
        <v>0.8382499999999999</v>
      </c>
      <c r="C18" s="29">
        <f>SUM(C13:C17)</f>
        <v>1.1231499999999999</v>
      </c>
      <c r="D18" s="31">
        <f aca="true" t="shared" si="3" ref="D18:K18">SUM(D13:D17)</f>
        <v>0.57424</v>
      </c>
      <c r="E18" s="31">
        <f t="shared" si="3"/>
        <v>729.9702500000001</v>
      </c>
      <c r="F18" s="31">
        <f t="shared" si="3"/>
        <v>0.8772800000000001</v>
      </c>
      <c r="G18" s="31">
        <f t="shared" si="3"/>
        <v>0.45592299999999997</v>
      </c>
      <c r="H18" s="31">
        <f t="shared" si="3"/>
        <v>0.85672</v>
      </c>
      <c r="I18" s="31">
        <f t="shared" si="3"/>
        <v>0.485</v>
      </c>
      <c r="J18" s="31">
        <f t="shared" si="3"/>
        <v>65.85388</v>
      </c>
      <c r="K18" s="49">
        <f t="shared" si="3"/>
        <v>0.6363000000000001</v>
      </c>
      <c r="L18" s="31"/>
      <c r="M18" s="32">
        <f>SUM(M13:M17)</f>
        <v>0.6422999999999999</v>
      </c>
      <c r="N18" s="32">
        <f aca="true" t="shared" si="4" ref="N18:P18">SUM(N13:N17)</f>
        <v>0.6303</v>
      </c>
      <c r="O18" s="32">
        <f t="shared" si="4"/>
        <v>0.8427499999999999</v>
      </c>
      <c r="P18" s="32">
        <f t="shared" si="4"/>
        <v>0.8337500000000001</v>
      </c>
    </row>
    <row r="19" spans="1:16" ht="15.75" thickBot="1">
      <c r="A19" s="34" t="s">
        <v>19</v>
      </c>
      <c r="B19" s="35">
        <f>B18/5</f>
        <v>0.16765</v>
      </c>
      <c r="C19" s="35">
        <f>C18/5</f>
        <v>0.22462999999999997</v>
      </c>
      <c r="D19" s="36">
        <f aca="true" t="shared" si="5" ref="D19:K19">D18/5</f>
        <v>0.11484799999999999</v>
      </c>
      <c r="E19" s="36">
        <f t="shared" si="5"/>
        <v>145.99405000000002</v>
      </c>
      <c r="F19" s="36">
        <f t="shared" si="5"/>
        <v>0.175456</v>
      </c>
      <c r="G19" s="36">
        <f t="shared" si="5"/>
        <v>0.09118459999999999</v>
      </c>
      <c r="H19" s="36">
        <f t="shared" si="5"/>
        <v>0.171344</v>
      </c>
      <c r="I19" s="36">
        <f t="shared" si="5"/>
        <v>0.097</v>
      </c>
      <c r="J19" s="36">
        <f t="shared" si="5"/>
        <v>13.170776</v>
      </c>
      <c r="K19" s="37">
        <f t="shared" si="5"/>
        <v>0.12726</v>
      </c>
      <c r="L19" s="36"/>
      <c r="M19" s="38">
        <f>M18/5</f>
        <v>0.12845999999999996</v>
      </c>
      <c r="N19" s="50">
        <f>N18/5</f>
        <v>0.12606</v>
      </c>
      <c r="O19" s="50">
        <f aca="true" t="shared" si="6" ref="O19:P19">O18/5</f>
        <v>0.16854999999999998</v>
      </c>
      <c r="P19" s="50">
        <f t="shared" si="6"/>
        <v>0.16675</v>
      </c>
    </row>
    <row r="20" spans="1:16" ht="15.75" thickTop="1">
      <c r="A20" s="39">
        <v>42569</v>
      </c>
      <c r="B20" s="40">
        <v>0.1676</v>
      </c>
      <c r="C20" s="40">
        <v>0.2248</v>
      </c>
      <c r="D20" s="41">
        <v>0.11491</v>
      </c>
      <c r="E20" s="42">
        <v>144.10328</v>
      </c>
      <c r="F20" s="41">
        <v>0.17822</v>
      </c>
      <c r="G20" s="42">
        <v>0.09118</v>
      </c>
      <c r="H20" s="41">
        <v>0.17822</v>
      </c>
      <c r="I20" s="42">
        <v>0.09118</v>
      </c>
      <c r="J20" s="42">
        <v>13.40683</v>
      </c>
      <c r="K20" s="41">
        <v>0.1271</v>
      </c>
      <c r="L20" s="42">
        <v>0.84989</v>
      </c>
      <c r="M20" s="43">
        <v>0.1283</v>
      </c>
      <c r="N20" s="44">
        <v>0.1259</v>
      </c>
      <c r="O20" s="43">
        <v>0.1685</v>
      </c>
      <c r="P20" s="44">
        <v>0.1667</v>
      </c>
    </row>
    <row r="21" spans="1:16" ht="15">
      <c r="A21" s="39">
        <v>42570</v>
      </c>
      <c r="B21" s="40">
        <v>0.1675</v>
      </c>
      <c r="C21" s="40">
        <v>0.22447</v>
      </c>
      <c r="D21" s="41">
        <v>0.11479</v>
      </c>
      <c r="E21" s="42">
        <v>144.57355</v>
      </c>
      <c r="F21" s="41">
        <v>0.17884</v>
      </c>
      <c r="G21" s="42">
        <v>0.09152</v>
      </c>
      <c r="H21" s="41">
        <v>0.17135</v>
      </c>
      <c r="I21" s="42">
        <v>0.09152</v>
      </c>
      <c r="J21" s="42">
        <v>13.4842</v>
      </c>
      <c r="K21" s="41">
        <v>0.1271</v>
      </c>
      <c r="L21" s="42">
        <v>0.85149</v>
      </c>
      <c r="M21" s="43">
        <v>0.1283</v>
      </c>
      <c r="N21" s="44">
        <v>0.1259</v>
      </c>
      <c r="O21" s="43">
        <v>0.1684</v>
      </c>
      <c r="P21" s="44">
        <v>0.1666</v>
      </c>
    </row>
    <row r="22" spans="1:16" ht="15">
      <c r="A22" s="39">
        <v>42571</v>
      </c>
      <c r="B22" s="40">
        <v>0.16829</v>
      </c>
      <c r="C22" s="40">
        <v>0.22427</v>
      </c>
      <c r="D22" s="41">
        <v>0.11474</v>
      </c>
      <c r="E22" s="42">
        <v>144.27162</v>
      </c>
      <c r="F22" s="41">
        <v>0.17923</v>
      </c>
      <c r="G22" s="42">
        <v>0.09121</v>
      </c>
      <c r="H22" s="41">
        <v>0.17115</v>
      </c>
      <c r="I22" s="42">
        <v>0.09617</v>
      </c>
      <c r="J22" s="42">
        <v>13.44049</v>
      </c>
      <c r="K22" s="41">
        <v>0.1266</v>
      </c>
      <c r="L22" s="42">
        <v>0.84754</v>
      </c>
      <c r="M22" s="43">
        <v>0.1278</v>
      </c>
      <c r="N22" s="44">
        <v>0.1254</v>
      </c>
      <c r="O22" s="43">
        <v>0.16919</v>
      </c>
      <c r="P22" s="44">
        <v>0.16739</v>
      </c>
    </row>
    <row r="23" spans="1:16" ht="15">
      <c r="A23" s="39">
        <v>42572</v>
      </c>
      <c r="B23" s="40">
        <v>0.1688</v>
      </c>
      <c r="C23" s="40">
        <v>0.22462</v>
      </c>
      <c r="D23" s="41">
        <v>0.11484</v>
      </c>
      <c r="E23" s="42">
        <v>144.23599</v>
      </c>
      <c r="F23" s="41">
        <v>0.1795</v>
      </c>
      <c r="G23" s="42">
        <v>0.09123</v>
      </c>
      <c r="H23" s="41">
        <v>0.1715</v>
      </c>
      <c r="I23" s="42">
        <v>0.0961</v>
      </c>
      <c r="J23" s="42">
        <v>13.46207</v>
      </c>
      <c r="K23" s="41">
        <v>0.1264</v>
      </c>
      <c r="L23" s="42">
        <v>0.8444</v>
      </c>
      <c r="M23" s="43">
        <v>0.1276</v>
      </c>
      <c r="N23" s="44">
        <v>0.1252</v>
      </c>
      <c r="O23" s="43">
        <v>0.16969</v>
      </c>
      <c r="P23" s="44">
        <v>0.16789</v>
      </c>
    </row>
    <row r="24" spans="1:16" ht="15.75" thickBot="1">
      <c r="A24" s="45">
        <v>42573</v>
      </c>
      <c r="B24" s="46">
        <v>0.16861</v>
      </c>
      <c r="C24" s="46">
        <v>0.22421</v>
      </c>
      <c r="D24" s="47">
        <v>0.11472</v>
      </c>
      <c r="E24" s="48">
        <v>144.0249</v>
      </c>
      <c r="F24" s="47">
        <v>0.18066</v>
      </c>
      <c r="G24" s="48">
        <v>0.09119</v>
      </c>
      <c r="H24" s="47">
        <v>0.17136</v>
      </c>
      <c r="I24" s="48">
        <v>0.09558</v>
      </c>
      <c r="J24" s="48">
        <v>13.39524</v>
      </c>
      <c r="K24" s="47">
        <v>0.1264</v>
      </c>
      <c r="L24" s="48">
        <v>0.84397</v>
      </c>
      <c r="M24" s="23">
        <v>0.1276</v>
      </c>
      <c r="N24" s="24">
        <v>0.1252</v>
      </c>
      <c r="O24" s="23">
        <v>0.16951</v>
      </c>
      <c r="P24" s="24">
        <v>0.16771</v>
      </c>
    </row>
    <row r="25" spans="1:16" ht="15.75" thickTop="1">
      <c r="A25" s="28" t="s">
        <v>18</v>
      </c>
      <c r="B25" s="29">
        <f>SUM(B20:B24)</f>
        <v>0.8408000000000001</v>
      </c>
      <c r="C25" s="29">
        <f>SUM(C20:C24)</f>
        <v>1.12237</v>
      </c>
      <c r="D25" s="31">
        <f aca="true" t="shared" si="7" ref="D25:P25">SUM(D20:D24)</f>
        <v>0.5740000000000001</v>
      </c>
      <c r="E25" s="31">
        <f t="shared" si="7"/>
        <v>721.20934</v>
      </c>
      <c r="F25" s="31">
        <f t="shared" si="7"/>
        <v>0.89645</v>
      </c>
      <c r="G25" s="31">
        <f t="shared" si="7"/>
        <v>0.45633</v>
      </c>
      <c r="H25" s="31">
        <f t="shared" si="7"/>
        <v>0.86358</v>
      </c>
      <c r="I25" s="31">
        <f t="shared" si="7"/>
        <v>0.47055</v>
      </c>
      <c r="J25" s="31">
        <f t="shared" si="7"/>
        <v>67.18883</v>
      </c>
      <c r="K25" s="49">
        <f t="shared" si="7"/>
        <v>0.6335999999999999</v>
      </c>
      <c r="L25" s="49">
        <f t="shared" si="7"/>
        <v>4.23729</v>
      </c>
      <c r="M25" s="32">
        <f t="shared" si="7"/>
        <v>0.6396</v>
      </c>
      <c r="N25" s="33">
        <f t="shared" si="7"/>
        <v>0.6276</v>
      </c>
      <c r="O25" s="33">
        <f t="shared" si="7"/>
        <v>0.8452899999999999</v>
      </c>
      <c r="P25" s="33">
        <f t="shared" si="7"/>
        <v>0.83629</v>
      </c>
    </row>
    <row r="26" spans="1:16" ht="15.75" thickBot="1">
      <c r="A26" s="34" t="s">
        <v>19</v>
      </c>
      <c r="B26" s="35">
        <f>B25/5</f>
        <v>0.16816000000000003</v>
      </c>
      <c r="C26" s="35">
        <f>C25/5</f>
        <v>0.224474</v>
      </c>
      <c r="D26" s="36">
        <f aca="true" t="shared" si="8" ref="D26:L26">D25/5</f>
        <v>0.11480000000000001</v>
      </c>
      <c r="E26" s="36">
        <f t="shared" si="8"/>
        <v>144.241868</v>
      </c>
      <c r="F26" s="36">
        <f t="shared" si="8"/>
        <v>0.17929</v>
      </c>
      <c r="G26" s="36">
        <f t="shared" si="8"/>
        <v>0.091266</v>
      </c>
      <c r="H26" s="36">
        <f t="shared" si="8"/>
        <v>0.172716</v>
      </c>
      <c r="I26" s="36">
        <f t="shared" si="8"/>
        <v>0.09411</v>
      </c>
      <c r="J26" s="36">
        <f t="shared" si="8"/>
        <v>13.437766</v>
      </c>
      <c r="K26" s="37">
        <f t="shared" si="8"/>
        <v>0.12672</v>
      </c>
      <c r="L26" s="37">
        <f t="shared" si="8"/>
        <v>0.8474579999999999</v>
      </c>
      <c r="M26" s="38">
        <f>M25/5</f>
        <v>0.12791999999999998</v>
      </c>
      <c r="N26" s="50">
        <f>N25/5</f>
        <v>0.12552000000000002</v>
      </c>
      <c r="O26" s="50">
        <f aca="true" t="shared" si="9" ref="O26:P26">O25/5</f>
        <v>0.16905799999999999</v>
      </c>
      <c r="P26" s="50">
        <f t="shared" si="9"/>
        <v>0.167258</v>
      </c>
    </row>
    <row r="27" spans="1:16" ht="15.75" thickTop="1">
      <c r="A27" s="39">
        <v>42576</v>
      </c>
      <c r="B27" s="40">
        <v>0.1692</v>
      </c>
      <c r="C27" s="40">
        <v>0.22482</v>
      </c>
      <c r="D27" s="41">
        <v>0.11495</v>
      </c>
      <c r="E27" s="42">
        <v>143.33891</v>
      </c>
      <c r="F27" s="41">
        <v>0.18036</v>
      </c>
      <c r="G27" s="42">
        <v>0.09109</v>
      </c>
      <c r="H27" s="41">
        <v>0.17146</v>
      </c>
      <c r="I27" s="42">
        <v>0.09618</v>
      </c>
      <c r="J27" s="42">
        <v>13.4056</v>
      </c>
      <c r="K27" s="41">
        <v>0.1262</v>
      </c>
      <c r="L27" s="42">
        <v>0.84249</v>
      </c>
      <c r="M27" s="43">
        <v>0.1274</v>
      </c>
      <c r="N27" s="44">
        <v>0.125</v>
      </c>
      <c r="O27" s="43">
        <v>0.1701</v>
      </c>
      <c r="P27" s="44">
        <v>0.1683</v>
      </c>
    </row>
    <row r="28" spans="1:16" ht="15">
      <c r="A28" s="39">
        <v>42577</v>
      </c>
      <c r="B28" s="40">
        <v>0.16894</v>
      </c>
      <c r="C28" s="40">
        <v>0.22491</v>
      </c>
      <c r="D28" s="41">
        <v>0.11499</v>
      </c>
      <c r="E28" s="42">
        <v>143.59588</v>
      </c>
      <c r="F28" s="41">
        <v>0.18062</v>
      </c>
      <c r="G28" s="42">
        <v>0.09116</v>
      </c>
      <c r="H28" s="41">
        <v>0.1718</v>
      </c>
      <c r="I28" s="42">
        <v>0.09613</v>
      </c>
      <c r="J28" s="42">
        <v>13.40149</v>
      </c>
      <c r="K28" s="41">
        <v>0.1262</v>
      </c>
      <c r="L28" s="42">
        <v>0.84298</v>
      </c>
      <c r="M28" s="43">
        <v>0.1274</v>
      </c>
      <c r="N28" s="44">
        <v>0.125</v>
      </c>
      <c r="O28" s="43">
        <v>0.1727</v>
      </c>
      <c r="P28" s="44">
        <v>0.1709</v>
      </c>
    </row>
    <row r="29" spans="1:16" ht="15">
      <c r="A29" s="39">
        <v>42578</v>
      </c>
      <c r="B29" s="40">
        <v>0.16828</v>
      </c>
      <c r="C29" s="40">
        <v>0.22486</v>
      </c>
      <c r="D29" s="41">
        <v>0.11497</v>
      </c>
      <c r="E29" s="42">
        <v>143.8497</v>
      </c>
      <c r="F29" s="41">
        <v>0.179</v>
      </c>
      <c r="G29" s="42">
        <v>0.09107</v>
      </c>
      <c r="H29" s="41">
        <v>0.17161</v>
      </c>
      <c r="I29" s="42">
        <v>0.09621</v>
      </c>
      <c r="J29" s="42">
        <v>13.22045</v>
      </c>
      <c r="K29" s="41">
        <v>0.1263</v>
      </c>
      <c r="L29" s="42">
        <v>0.84275</v>
      </c>
      <c r="M29" s="43">
        <v>0.1275</v>
      </c>
      <c r="N29" s="44">
        <v>0.1251</v>
      </c>
      <c r="O29" s="43">
        <v>0.16918</v>
      </c>
      <c r="P29" s="44">
        <v>0.16738</v>
      </c>
    </row>
    <row r="30" spans="1:16" ht="15">
      <c r="A30" s="39">
        <v>42579</v>
      </c>
      <c r="B30" s="40">
        <v>0.16872</v>
      </c>
      <c r="C30" s="40">
        <v>0.22366</v>
      </c>
      <c r="D30" s="41">
        <v>0.11435</v>
      </c>
      <c r="E30" s="42">
        <v>143.33929</v>
      </c>
      <c r="F30" s="41">
        <v>0.17852</v>
      </c>
      <c r="G30" s="42">
        <v>0.09118</v>
      </c>
      <c r="H30" s="41">
        <v>0.17101</v>
      </c>
      <c r="I30" s="42">
        <v>0.0957</v>
      </c>
      <c r="J30" s="42">
        <v>13.61</v>
      </c>
      <c r="K30" s="41">
        <v>0.1263</v>
      </c>
      <c r="L30" s="42">
        <v>0.84244</v>
      </c>
      <c r="M30" s="43">
        <v>0.1275</v>
      </c>
      <c r="N30" s="44">
        <v>0.1251</v>
      </c>
      <c r="O30" s="43">
        <v>0.16962</v>
      </c>
      <c r="P30" s="44">
        <v>0.16782</v>
      </c>
    </row>
    <row r="31" spans="1:16" ht="15.75" thickBot="1">
      <c r="A31" s="45">
        <v>42580</v>
      </c>
      <c r="B31" s="46">
        <v>0.16829</v>
      </c>
      <c r="C31" s="46">
        <v>0.22298</v>
      </c>
      <c r="D31" s="47">
        <v>0.114</v>
      </c>
      <c r="E31" s="48">
        <v>142.35162</v>
      </c>
      <c r="F31" s="47">
        <v>0.17857</v>
      </c>
      <c r="G31" s="48">
        <v>0.09084</v>
      </c>
      <c r="H31" s="47">
        <v>0.17099</v>
      </c>
      <c r="I31" s="48">
        <v>0.09602</v>
      </c>
      <c r="J31" s="48">
        <v>13.28139</v>
      </c>
      <c r="K31" s="47">
        <v>0.1263</v>
      </c>
      <c r="L31" s="48">
        <v>0.84074</v>
      </c>
      <c r="M31" s="23">
        <v>0.1275</v>
      </c>
      <c r="N31" s="24">
        <v>0.1251</v>
      </c>
      <c r="O31" s="23">
        <v>0.16919</v>
      </c>
      <c r="P31" s="24">
        <v>0.16739</v>
      </c>
    </row>
    <row r="32" spans="1:16" ht="15.75" thickTop="1">
      <c r="A32" s="28" t="s">
        <v>18</v>
      </c>
      <c r="B32" s="29">
        <f aca="true" t="shared" si="10" ref="B32:P32">SUM(B27:B31)</f>
        <v>0.8434299999999999</v>
      </c>
      <c r="C32" s="29">
        <f t="shared" si="10"/>
        <v>1.12123</v>
      </c>
      <c r="D32" s="30">
        <f t="shared" si="10"/>
        <v>0.57326</v>
      </c>
      <c r="E32" s="31">
        <f t="shared" si="10"/>
        <v>716.4754</v>
      </c>
      <c r="F32" s="30">
        <f t="shared" si="10"/>
        <v>0.8970699999999999</v>
      </c>
      <c r="G32" s="31">
        <f t="shared" si="10"/>
        <v>0.45533999999999997</v>
      </c>
      <c r="H32" s="30">
        <f t="shared" si="10"/>
        <v>0.85687</v>
      </c>
      <c r="I32" s="31">
        <f t="shared" si="10"/>
        <v>0.48024</v>
      </c>
      <c r="J32" s="31">
        <f t="shared" si="10"/>
        <v>66.91893</v>
      </c>
      <c r="K32" s="30">
        <f t="shared" si="10"/>
        <v>0.6313</v>
      </c>
      <c r="L32" s="49">
        <f t="shared" si="10"/>
        <v>4.2114</v>
      </c>
      <c r="M32" s="32">
        <f t="shared" si="10"/>
        <v>0.6373</v>
      </c>
      <c r="N32" s="33">
        <f t="shared" si="10"/>
        <v>0.6253</v>
      </c>
      <c r="O32" s="33">
        <f t="shared" si="10"/>
        <v>0.8507899999999999</v>
      </c>
      <c r="P32" s="33">
        <f t="shared" si="10"/>
        <v>0.84179</v>
      </c>
    </row>
    <row r="33" spans="1:16" ht="15.75" thickBot="1">
      <c r="A33" s="34" t="s">
        <v>19</v>
      </c>
      <c r="B33" s="35">
        <f>B32/5</f>
        <v>0.16868599999999997</v>
      </c>
      <c r="C33" s="35">
        <f>C32/5</f>
        <v>0.224246</v>
      </c>
      <c r="D33" s="36">
        <f aca="true" t="shared" si="11" ref="D33:K33">D32/5</f>
        <v>0.114652</v>
      </c>
      <c r="E33" s="36">
        <f t="shared" si="11"/>
        <v>143.29508</v>
      </c>
      <c r="F33" s="36">
        <f t="shared" si="11"/>
        <v>0.179414</v>
      </c>
      <c r="G33" s="36">
        <f t="shared" si="11"/>
        <v>0.091068</v>
      </c>
      <c r="H33" s="36">
        <f t="shared" si="11"/>
        <v>0.171374</v>
      </c>
      <c r="I33" s="36">
        <f t="shared" si="11"/>
        <v>0.096048</v>
      </c>
      <c r="J33" s="36">
        <f t="shared" si="11"/>
        <v>13.383786</v>
      </c>
      <c r="K33" s="37">
        <f t="shared" si="11"/>
        <v>0.12625999999999998</v>
      </c>
      <c r="L33" s="36">
        <f>L32/5</f>
        <v>0.84228</v>
      </c>
      <c r="M33" s="38">
        <f>M32/5</f>
        <v>0.12746</v>
      </c>
      <c r="N33" s="50">
        <f>N32/5</f>
        <v>0.12506</v>
      </c>
      <c r="O33" s="50">
        <f aca="true" t="shared" si="12" ref="O33:P33">O32/5</f>
        <v>0.17015799999999998</v>
      </c>
      <c r="P33" s="50">
        <f t="shared" si="12"/>
        <v>0.168358</v>
      </c>
    </row>
    <row r="34" spans="1:16" ht="15.75" thickTop="1">
      <c r="A34" s="39"/>
      <c r="B34" s="40"/>
      <c r="C34" s="40"/>
      <c r="D34" s="41"/>
      <c r="E34" s="42"/>
      <c r="F34" s="41"/>
      <c r="G34" s="42"/>
      <c r="H34" s="41"/>
      <c r="I34" s="42"/>
      <c r="J34" s="42"/>
      <c r="K34" s="41"/>
      <c r="L34" s="42"/>
      <c r="M34" s="43"/>
      <c r="N34" s="44"/>
      <c r="O34" s="43"/>
      <c r="P34" s="44"/>
    </row>
    <row r="35" spans="1:16" ht="15">
      <c r="A35" s="39"/>
      <c r="B35" s="40"/>
      <c r="C35" s="40"/>
      <c r="D35" s="41"/>
      <c r="E35" s="42"/>
      <c r="F35" s="41"/>
      <c r="G35" s="42"/>
      <c r="H35" s="41"/>
      <c r="I35" s="42"/>
      <c r="J35" s="42"/>
      <c r="K35" s="41"/>
      <c r="L35" s="42"/>
      <c r="M35" s="43"/>
      <c r="N35" s="44"/>
      <c r="O35" s="43"/>
      <c r="P35" s="44"/>
    </row>
    <row r="36" spans="1:16" ht="15">
      <c r="A36" s="39"/>
      <c r="B36" s="40"/>
      <c r="C36" s="40"/>
      <c r="D36" s="41"/>
      <c r="E36" s="42"/>
      <c r="F36" s="41"/>
      <c r="G36" s="42"/>
      <c r="H36" s="41"/>
      <c r="I36" s="42"/>
      <c r="J36" s="42"/>
      <c r="K36" s="41"/>
      <c r="L36" s="42"/>
      <c r="M36" s="43"/>
      <c r="N36" s="44"/>
      <c r="O36" s="43"/>
      <c r="P36" s="44"/>
    </row>
    <row r="37" spans="1:16" ht="15">
      <c r="A37" s="39"/>
      <c r="B37" s="40"/>
      <c r="C37" s="40"/>
      <c r="D37" s="41"/>
      <c r="E37" s="42"/>
      <c r="F37" s="41"/>
      <c r="G37" s="42"/>
      <c r="H37" s="41"/>
      <c r="I37" s="42"/>
      <c r="J37" s="42"/>
      <c r="K37" s="41"/>
      <c r="L37" s="42"/>
      <c r="M37" s="43"/>
      <c r="N37" s="44"/>
      <c r="O37" s="43"/>
      <c r="P37" s="44"/>
    </row>
    <row r="38" spans="1:16" ht="15.75" thickBot="1">
      <c r="A38" s="45"/>
      <c r="B38" s="46"/>
      <c r="C38" s="46"/>
      <c r="D38" s="47"/>
      <c r="E38" s="48"/>
      <c r="F38" s="47"/>
      <c r="G38" s="48"/>
      <c r="H38" s="47"/>
      <c r="I38" s="48"/>
      <c r="J38" s="48"/>
      <c r="K38" s="47"/>
      <c r="L38" s="48"/>
      <c r="M38" s="23"/>
      <c r="N38" s="24"/>
      <c r="O38" s="23"/>
      <c r="P38" s="24"/>
    </row>
    <row r="39" spans="1:16" ht="15.75" thickTop="1">
      <c r="A39" s="28" t="s">
        <v>18</v>
      </c>
      <c r="B39" s="29">
        <f aca="true" t="shared" si="13" ref="B39:P39">SUM(B34:B38)</f>
        <v>0</v>
      </c>
      <c r="C39" s="29">
        <f t="shared" si="13"/>
        <v>0</v>
      </c>
      <c r="D39" s="30">
        <f t="shared" si="13"/>
        <v>0</v>
      </c>
      <c r="E39" s="31">
        <f t="shared" si="13"/>
        <v>0</v>
      </c>
      <c r="F39" s="30">
        <f t="shared" si="13"/>
        <v>0</v>
      </c>
      <c r="G39" s="31">
        <f t="shared" si="13"/>
        <v>0</v>
      </c>
      <c r="H39" s="30">
        <f t="shared" si="13"/>
        <v>0</v>
      </c>
      <c r="I39" s="31">
        <f t="shared" si="13"/>
        <v>0</v>
      </c>
      <c r="J39" s="31">
        <f t="shared" si="13"/>
        <v>0</v>
      </c>
      <c r="K39" s="30">
        <f t="shared" si="13"/>
        <v>0</v>
      </c>
      <c r="L39" s="31"/>
      <c r="M39" s="32">
        <f t="shared" si="13"/>
        <v>0</v>
      </c>
      <c r="N39" s="33">
        <f t="shared" si="13"/>
        <v>0</v>
      </c>
      <c r="O39" s="33">
        <f t="shared" si="13"/>
        <v>0</v>
      </c>
      <c r="P39" s="33">
        <f t="shared" si="13"/>
        <v>0</v>
      </c>
    </row>
    <row r="40" spans="1:16" ht="15.75" thickBot="1">
      <c r="A40" s="34" t="s">
        <v>19</v>
      </c>
      <c r="B40" s="35">
        <f>B39/5</f>
        <v>0</v>
      </c>
      <c r="C40" s="35">
        <f>C39/5</f>
        <v>0</v>
      </c>
      <c r="D40" s="36">
        <f aca="true" t="shared" si="14" ref="D40:K40">D39/5</f>
        <v>0</v>
      </c>
      <c r="E40" s="36">
        <f t="shared" si="14"/>
        <v>0</v>
      </c>
      <c r="F40" s="36">
        <f t="shared" si="14"/>
        <v>0</v>
      </c>
      <c r="G40" s="36">
        <f t="shared" si="14"/>
        <v>0</v>
      </c>
      <c r="H40" s="36">
        <f t="shared" si="14"/>
        <v>0</v>
      </c>
      <c r="I40" s="36">
        <f t="shared" si="14"/>
        <v>0</v>
      </c>
      <c r="J40" s="36">
        <f t="shared" si="14"/>
        <v>0</v>
      </c>
      <c r="K40" s="37">
        <f t="shared" si="14"/>
        <v>0</v>
      </c>
      <c r="L40" s="36"/>
      <c r="M40" s="38">
        <f>M39/5</f>
        <v>0</v>
      </c>
      <c r="N40" s="38">
        <f aca="true" t="shared" si="15" ref="N40:O40">N39/5</f>
        <v>0</v>
      </c>
      <c r="O40" s="38">
        <f t="shared" si="15"/>
        <v>0</v>
      </c>
      <c r="P40" s="38">
        <f>P39/5</f>
        <v>0</v>
      </c>
    </row>
    <row r="41" spans="1:16" ht="15.75" thickTop="1">
      <c r="A41" s="51"/>
      <c r="B41" s="40"/>
      <c r="C41" s="40"/>
      <c r="D41" s="41"/>
      <c r="E41" s="42"/>
      <c r="F41" s="41"/>
      <c r="G41" s="42"/>
      <c r="H41" s="41"/>
      <c r="I41" s="42"/>
      <c r="J41" s="42"/>
      <c r="K41" s="41"/>
      <c r="L41" s="42"/>
      <c r="M41" s="43"/>
      <c r="N41" s="44"/>
      <c r="O41" s="43"/>
      <c r="P41" s="44"/>
    </row>
    <row r="42" spans="1:16" ht="15">
      <c r="A42" s="51"/>
      <c r="B42" s="40"/>
      <c r="C42" s="52"/>
      <c r="D42" s="53"/>
      <c r="E42" s="54" t="s">
        <v>20</v>
      </c>
      <c r="F42" s="41"/>
      <c r="G42" s="42"/>
      <c r="H42" s="41"/>
      <c r="I42" s="42"/>
      <c r="J42" s="42"/>
      <c r="K42" s="41"/>
      <c r="L42" s="42"/>
      <c r="M42" s="43"/>
      <c r="N42" s="44"/>
      <c r="O42" s="43"/>
      <c r="P42" s="44"/>
    </row>
    <row r="43" spans="1:16" ht="15.75" thickBot="1">
      <c r="A43" s="55"/>
      <c r="B43" s="56"/>
      <c r="C43" s="56"/>
      <c r="D43" s="57"/>
      <c r="E43" s="58"/>
      <c r="F43" s="57"/>
      <c r="G43" s="58"/>
      <c r="H43" s="57"/>
      <c r="I43" s="58"/>
      <c r="J43" s="58"/>
      <c r="K43" s="57"/>
      <c r="L43" s="58"/>
      <c r="M43" s="59"/>
      <c r="N43" s="60"/>
      <c r="O43" s="59"/>
      <c r="P43" s="60"/>
    </row>
    <row r="44" spans="1:16" ht="15">
      <c r="A44" s="61" t="s">
        <v>21</v>
      </c>
      <c r="B44" s="62">
        <f>SUM(B6:B10,B13:B17,B20:B24,B27:B31)</f>
        <v>3.3687</v>
      </c>
      <c r="C44" s="62">
        <f>SUM(C6:C10,C13:C17,C20:C24,C27:C31)</f>
        <v>4.4810799999999995</v>
      </c>
      <c r="D44" s="62">
        <f aca="true" t="shared" si="16" ref="D44:L44">SUM(D6:D10,D13:D17,D20:D24,D27:D31)</f>
        <v>2.2910899999999996</v>
      </c>
      <c r="E44" s="62">
        <f t="shared" si="16"/>
        <v>2896.6053399999996</v>
      </c>
      <c r="F44" s="62">
        <f t="shared" si="16"/>
        <v>3.5516989999999997</v>
      </c>
      <c r="G44" s="62">
        <f t="shared" si="16"/>
        <v>1.8206829999999996</v>
      </c>
      <c r="H44" s="62">
        <f t="shared" si="16"/>
        <v>3.4296</v>
      </c>
      <c r="I44" s="62">
        <f t="shared" si="16"/>
        <v>1.91158</v>
      </c>
      <c r="J44" s="62">
        <f t="shared" si="16"/>
        <v>264.5762</v>
      </c>
      <c r="K44" s="62">
        <f t="shared" si="16"/>
        <v>2.5338000000000003</v>
      </c>
      <c r="L44" s="62">
        <f t="shared" si="16"/>
        <v>16.919690000000003</v>
      </c>
      <c r="M44" s="32">
        <f>SUM(M10:M10,M13:M17,M20:M24,M27:M31,M34:M38)</f>
        <v>2.0469999999999997</v>
      </c>
      <c r="N44" s="32">
        <f>SUM(N10:N10,N13:N17,N20:N24,N27:N31,N34:N38)</f>
        <v>2.0085999999999995</v>
      </c>
      <c r="O44" s="32">
        <f>SUM(O10:O10,O13:O17,O20:O24,O27:O31,O34:O38)</f>
        <v>2.7088699999999997</v>
      </c>
      <c r="P44" s="32">
        <f>SUM(P10:P10,P13:P17,P20:P24,P27:P31,P34:P38)</f>
        <v>2.68007</v>
      </c>
    </row>
    <row r="45" spans="1:16" ht="15">
      <c r="A45" s="61" t="s">
        <v>22</v>
      </c>
      <c r="B45" s="62">
        <f>B44/20</f>
        <v>0.168435</v>
      </c>
      <c r="C45" s="62">
        <f>C44/20</f>
        <v>0.22405399999999998</v>
      </c>
      <c r="D45" s="62">
        <f aca="true" t="shared" si="17" ref="D45:L45">D44/20</f>
        <v>0.11455449999999998</v>
      </c>
      <c r="E45" s="62">
        <f t="shared" si="17"/>
        <v>144.830267</v>
      </c>
      <c r="F45" s="62">
        <f t="shared" si="17"/>
        <v>0.17758495</v>
      </c>
      <c r="G45" s="62">
        <f t="shared" si="17"/>
        <v>0.09103414999999998</v>
      </c>
      <c r="H45" s="62">
        <f t="shared" si="17"/>
        <v>0.17148000000000002</v>
      </c>
      <c r="I45" s="62">
        <f t="shared" si="17"/>
        <v>0.095579</v>
      </c>
      <c r="J45" s="62">
        <f t="shared" si="17"/>
        <v>13.22881</v>
      </c>
      <c r="K45" s="62">
        <f t="shared" si="17"/>
        <v>0.12669000000000002</v>
      </c>
      <c r="L45" s="62">
        <f t="shared" si="17"/>
        <v>0.8459845000000001</v>
      </c>
      <c r="M45" s="32">
        <f>M44/21</f>
        <v>0.09747619047619047</v>
      </c>
      <c r="N45" s="32">
        <f>N44/21</f>
        <v>0.09564761904761902</v>
      </c>
      <c r="O45" s="32">
        <f>O44/21</f>
        <v>0.1289938095238095</v>
      </c>
      <c r="P45" s="32">
        <f>P44/21</f>
        <v>0.12762238095238096</v>
      </c>
    </row>
    <row r="46" spans="1:16" ht="15">
      <c r="A46" s="61" t="s">
        <v>23</v>
      </c>
      <c r="B46" s="62">
        <f>1/B45</f>
        <v>5.937008341496719</v>
      </c>
      <c r="C46" s="62">
        <f>1/C45</f>
        <v>4.463209761932392</v>
      </c>
      <c r="D46" s="63">
        <f>1/D45</f>
        <v>8.729469379203787</v>
      </c>
      <c r="E46" s="63">
        <f>1000/E45</f>
        <v>6.904634098340784</v>
      </c>
      <c r="F46" s="63">
        <f aca="true" t="shared" si="18" ref="F46:J46">1/F45</f>
        <v>5.6311078162873605</v>
      </c>
      <c r="G46" s="63">
        <f t="shared" si="18"/>
        <v>10.984888637945213</v>
      </c>
      <c r="H46" s="63">
        <f t="shared" si="18"/>
        <v>5.83158385817588</v>
      </c>
      <c r="I46" s="63">
        <f t="shared" si="18"/>
        <v>10.462549304763598</v>
      </c>
      <c r="J46" s="63">
        <f t="shared" si="18"/>
        <v>0.0755925892049247</v>
      </c>
      <c r="K46" s="64">
        <f>100/K45</f>
        <v>789.3282816323307</v>
      </c>
      <c r="L46" s="64">
        <f>100/L45</f>
        <v>118.20547539582579</v>
      </c>
      <c r="M46" s="32">
        <f>1/M45</f>
        <v>10.258915486077187</v>
      </c>
      <c r="N46" s="32">
        <f aca="true" t="shared" si="19" ref="N46:P46">1/N45</f>
        <v>10.455043313750874</v>
      </c>
      <c r="O46" s="32">
        <f t="shared" si="19"/>
        <v>7.752310003802324</v>
      </c>
      <c r="P46" s="32">
        <f t="shared" si="19"/>
        <v>7.835616233904338</v>
      </c>
    </row>
    <row r="47" spans="1:16" ht="15.75" thickBot="1">
      <c r="A47" s="55"/>
      <c r="B47" s="65"/>
      <c r="C47" s="65"/>
      <c r="D47" s="66"/>
      <c r="E47" s="67"/>
      <c r="F47" s="66"/>
      <c r="G47" s="67"/>
      <c r="H47" s="66"/>
      <c r="I47" s="67"/>
      <c r="J47" s="67"/>
      <c r="K47" s="66"/>
      <c r="L47" s="67"/>
      <c r="M47" s="68"/>
      <c r="N47" s="69"/>
      <c r="O47" s="68"/>
      <c r="P47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 topLeftCell="A10">
      <selection activeCell="B45" sqref="B45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32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42583</v>
      </c>
      <c r="B6" s="70">
        <v>0.1676</v>
      </c>
      <c r="C6" s="70">
        <v>0.22283</v>
      </c>
      <c r="D6" s="71">
        <v>0.11393</v>
      </c>
      <c r="E6" s="72">
        <v>142.5771</v>
      </c>
      <c r="F6" s="71">
        <v>0.17669</v>
      </c>
      <c r="G6" s="72">
        <v>0.09136</v>
      </c>
      <c r="H6" s="71">
        <v>0.17077</v>
      </c>
      <c r="I6" s="72">
        <v>0.09613</v>
      </c>
      <c r="J6" s="72">
        <v>13.01993</v>
      </c>
      <c r="K6" s="71">
        <v>0.1273</v>
      </c>
      <c r="L6" s="72">
        <v>0.84549</v>
      </c>
      <c r="M6" s="43">
        <v>0.1285</v>
      </c>
      <c r="N6" s="44">
        <v>0.1261</v>
      </c>
      <c r="O6" s="43">
        <v>0.1685</v>
      </c>
      <c r="P6" s="44">
        <v>0.1667</v>
      </c>
    </row>
    <row r="7" spans="1:16" ht="15">
      <c r="A7" s="26">
        <v>42584</v>
      </c>
      <c r="B7" s="70">
        <v>0.16842</v>
      </c>
      <c r="C7" s="70">
        <v>0.22234</v>
      </c>
      <c r="D7" s="71">
        <v>0.11368</v>
      </c>
      <c r="E7" s="72">
        <v>140.89088</v>
      </c>
      <c r="F7" s="71">
        <v>0.17687</v>
      </c>
      <c r="G7" s="72">
        <v>0.09084</v>
      </c>
      <c r="H7" s="71">
        <v>0.17687</v>
      </c>
      <c r="I7" s="72">
        <v>0.09624</v>
      </c>
      <c r="J7" s="72">
        <v>12.99408</v>
      </c>
      <c r="K7" s="71">
        <v>0.1299408</v>
      </c>
      <c r="L7" s="72">
        <v>0.84261</v>
      </c>
      <c r="M7" s="43">
        <v>0.1281</v>
      </c>
      <c r="N7" s="44">
        <v>0.1257</v>
      </c>
      <c r="O7" s="43">
        <v>0.16932</v>
      </c>
      <c r="P7" s="44">
        <v>0.16752</v>
      </c>
    </row>
    <row r="8" spans="1:16" ht="15">
      <c r="A8" s="26">
        <v>42585</v>
      </c>
      <c r="B8" s="70">
        <v>0.16753</v>
      </c>
      <c r="C8" s="70">
        <v>0.22156</v>
      </c>
      <c r="D8" s="71">
        <v>0.11328</v>
      </c>
      <c r="E8" s="72">
        <v>140.80459</v>
      </c>
      <c r="F8" s="71">
        <v>0.17601</v>
      </c>
      <c r="G8" s="72">
        <v>0.09069</v>
      </c>
      <c r="H8" s="71">
        <v>0.17006</v>
      </c>
      <c r="I8" s="72">
        <v>0.09069</v>
      </c>
      <c r="J8" s="72">
        <v>12.88844</v>
      </c>
      <c r="K8" s="71">
        <v>0.1269</v>
      </c>
      <c r="L8" s="72">
        <v>0.84197</v>
      </c>
      <c r="M8" s="43">
        <v>0.1281</v>
      </c>
      <c r="N8" s="44">
        <v>0.1257</v>
      </c>
      <c r="O8" s="43">
        <v>0.16843</v>
      </c>
      <c r="P8" s="44">
        <v>0.16663</v>
      </c>
    </row>
    <row r="9" spans="1:16" ht="15">
      <c r="A9" s="26">
        <v>42586</v>
      </c>
      <c r="B9" s="70">
        <v>0.16743</v>
      </c>
      <c r="C9" s="70">
        <v>0.22267</v>
      </c>
      <c r="D9" s="71">
        <v>0.11385</v>
      </c>
      <c r="E9" s="72">
        <v>141.57055</v>
      </c>
      <c r="F9" s="71">
        <v>0.17737</v>
      </c>
      <c r="G9" s="72">
        <v>0.09062</v>
      </c>
      <c r="H9" s="71">
        <v>0.17042</v>
      </c>
      <c r="I9" s="72">
        <v>0.09531</v>
      </c>
      <c r="J9" s="72">
        <v>12.85653</v>
      </c>
      <c r="K9" s="71">
        <v>0.127</v>
      </c>
      <c r="L9" s="72">
        <v>0.84205</v>
      </c>
      <c r="M9" s="43">
        <v>0.1282</v>
      </c>
      <c r="N9" s="44">
        <v>0.1258</v>
      </c>
      <c r="O9" s="43">
        <v>0.16833</v>
      </c>
      <c r="P9" s="44">
        <v>0.16653</v>
      </c>
    </row>
    <row r="10" spans="1:16" ht="15.75" thickBot="1">
      <c r="A10" s="27">
        <v>42587</v>
      </c>
      <c r="B10" s="20">
        <v>0.16717</v>
      </c>
      <c r="C10" s="20">
        <v>0.22419</v>
      </c>
      <c r="D10" s="21">
        <v>0.11454</v>
      </c>
      <c r="E10" s="22">
        <v>142.14879</v>
      </c>
      <c r="F10" s="21">
        <v>0.17775</v>
      </c>
      <c r="G10" s="22">
        <v>0.09121</v>
      </c>
      <c r="H10" s="21">
        <v>0.17111</v>
      </c>
      <c r="I10" s="22">
        <v>0.09724</v>
      </c>
      <c r="J10" s="22">
        <v>12.92723</v>
      </c>
      <c r="K10" s="21">
        <v>0.1275</v>
      </c>
      <c r="L10" s="22">
        <v>0.84645</v>
      </c>
      <c r="M10" s="23">
        <v>0.1287</v>
      </c>
      <c r="N10" s="24">
        <v>0.1263</v>
      </c>
      <c r="O10" s="23">
        <v>0.16807</v>
      </c>
      <c r="P10" s="24">
        <v>0.16627</v>
      </c>
    </row>
    <row r="11" spans="1:16" ht="15.75" thickTop="1">
      <c r="A11" s="90" t="s">
        <v>18</v>
      </c>
      <c r="B11" s="91">
        <f>SUM(B6:B10)</f>
        <v>0.83815</v>
      </c>
      <c r="C11" s="91">
        <f>SUM(C6:C10)</f>
        <v>1.11359</v>
      </c>
      <c r="D11" s="91">
        <f>SUM(D6:D10)</f>
        <v>0.56928</v>
      </c>
      <c r="E11" s="91">
        <f aca="true" t="shared" si="0" ref="E11:K11">SUM(E6:E10)</f>
        <v>707.99191</v>
      </c>
      <c r="F11" s="91">
        <f t="shared" si="0"/>
        <v>0.88469</v>
      </c>
      <c r="G11" s="91">
        <f t="shared" si="0"/>
        <v>0.45472</v>
      </c>
      <c r="H11" s="91">
        <f t="shared" si="0"/>
        <v>0.85923</v>
      </c>
      <c r="I11" s="91">
        <f t="shared" si="0"/>
        <v>0.47561</v>
      </c>
      <c r="J11" s="91">
        <f t="shared" si="0"/>
        <v>64.68621</v>
      </c>
      <c r="K11" s="91">
        <f t="shared" si="0"/>
        <v>0.6386407999999999</v>
      </c>
      <c r="L11" s="91">
        <f>SUM(L6:L10)</f>
        <v>4.21857</v>
      </c>
      <c r="M11" s="92">
        <f>SUM(M6:M10)</f>
        <v>0.6416000000000001</v>
      </c>
      <c r="N11" s="92">
        <f aca="true" t="shared" si="1" ref="N11:P11">SUM(N6:N10)</f>
        <v>0.6296</v>
      </c>
      <c r="O11" s="92">
        <f t="shared" si="1"/>
        <v>0.8426499999999999</v>
      </c>
      <c r="P11" s="92">
        <f t="shared" si="1"/>
        <v>0.8336500000000001</v>
      </c>
    </row>
    <row r="12" spans="1:16" ht="15.75" thickBot="1">
      <c r="A12" s="93" t="s">
        <v>19</v>
      </c>
      <c r="B12" s="74">
        <f>B11/5</f>
        <v>0.16763</v>
      </c>
      <c r="C12" s="74">
        <f>C11/5</f>
        <v>0.22271800000000003</v>
      </c>
      <c r="D12" s="74">
        <f aca="true" t="shared" si="2" ref="D12:L12">D11/5</f>
        <v>0.113856</v>
      </c>
      <c r="E12" s="74">
        <f t="shared" si="2"/>
        <v>141.598382</v>
      </c>
      <c r="F12" s="74">
        <f t="shared" si="2"/>
        <v>0.17693799999999998</v>
      </c>
      <c r="G12" s="74">
        <f t="shared" si="2"/>
        <v>0.090944</v>
      </c>
      <c r="H12" s="74">
        <f t="shared" si="2"/>
        <v>0.171846</v>
      </c>
      <c r="I12" s="74">
        <f t="shared" si="2"/>
        <v>0.095122</v>
      </c>
      <c r="J12" s="74">
        <f t="shared" si="2"/>
        <v>12.937242000000001</v>
      </c>
      <c r="K12" s="74">
        <f t="shared" si="2"/>
        <v>0.12772815999999998</v>
      </c>
      <c r="L12" s="74">
        <f t="shared" si="2"/>
        <v>0.843714</v>
      </c>
      <c r="M12" s="75">
        <f>M11/5</f>
        <v>0.12832000000000002</v>
      </c>
      <c r="N12" s="75">
        <f>N11/5</f>
        <v>0.12592</v>
      </c>
      <c r="O12" s="75">
        <f>O11/5</f>
        <v>0.16852999999999999</v>
      </c>
      <c r="P12" s="75">
        <f>P11/5</f>
        <v>0.16673000000000002</v>
      </c>
    </row>
    <row r="13" spans="1:16" ht="15.75" thickTop="1">
      <c r="A13" s="39">
        <v>42590</v>
      </c>
      <c r="B13" s="40">
        <v>0.16737</v>
      </c>
      <c r="C13" s="40">
        <v>0.22495</v>
      </c>
      <c r="D13" s="41">
        <v>0.11498</v>
      </c>
      <c r="E13" s="42">
        <v>141.72565</v>
      </c>
      <c r="F13" s="41">
        <v>0.17824</v>
      </c>
      <c r="G13" s="42">
        <v>0.09118</v>
      </c>
      <c r="H13" s="41">
        <v>0.17157</v>
      </c>
      <c r="I13" s="42">
        <v>0.09752</v>
      </c>
      <c r="J13" s="42">
        <v>12.98636</v>
      </c>
      <c r="K13" s="41">
        <v>0.1274</v>
      </c>
      <c r="L13" s="42">
        <v>0.84743</v>
      </c>
      <c r="M13" s="43">
        <v>0.1286</v>
      </c>
      <c r="N13" s="44">
        <v>0.1262</v>
      </c>
      <c r="O13" s="43">
        <v>0.16827</v>
      </c>
      <c r="P13" s="44">
        <v>0.16647</v>
      </c>
    </row>
    <row r="14" spans="1:16" ht="15">
      <c r="A14" s="39">
        <v>42591</v>
      </c>
      <c r="B14" s="40">
        <v>0.16686</v>
      </c>
      <c r="C14" s="40">
        <v>0.22496</v>
      </c>
      <c r="D14" s="41">
        <v>0.11502</v>
      </c>
      <c r="E14" s="42">
        <v>141.73267</v>
      </c>
      <c r="F14" s="41">
        <v>0.17892</v>
      </c>
      <c r="G14" s="42">
        <v>0.09159</v>
      </c>
      <c r="H14" s="41">
        <v>0.17183</v>
      </c>
      <c r="I14" s="42">
        <v>0.09765</v>
      </c>
      <c r="J14" s="42">
        <v>13.03974</v>
      </c>
      <c r="K14" s="41">
        <v>0.1275</v>
      </c>
      <c r="L14" s="42">
        <v>0.84925</v>
      </c>
      <c r="M14" s="43">
        <v>0.1287</v>
      </c>
      <c r="N14" s="44">
        <v>0.1263</v>
      </c>
      <c r="O14" s="43">
        <v>0.16776</v>
      </c>
      <c r="P14" s="44">
        <v>0.16596</v>
      </c>
    </row>
    <row r="15" spans="1:16" ht="15">
      <c r="A15" s="39">
        <v>42592</v>
      </c>
      <c r="B15" s="40">
        <v>0.16613</v>
      </c>
      <c r="C15" s="40">
        <v>0.22437</v>
      </c>
      <c r="D15" s="41">
        <v>0.11472</v>
      </c>
      <c r="E15" s="42">
        <v>141.07907</v>
      </c>
      <c r="F15" s="41">
        <v>0.17528</v>
      </c>
      <c r="G15" s="42">
        <v>0.09163</v>
      </c>
      <c r="H15" s="41">
        <v>0.1714</v>
      </c>
      <c r="I15" s="42">
        <v>0.097163</v>
      </c>
      <c r="J15" s="42">
        <v>12.98986</v>
      </c>
      <c r="K15" s="41">
        <v>0.1275</v>
      </c>
      <c r="L15" s="42">
        <v>0.84889</v>
      </c>
      <c r="M15" s="43">
        <v>0.1287</v>
      </c>
      <c r="N15" s="44">
        <v>0.1263</v>
      </c>
      <c r="O15" s="43">
        <v>0.16703</v>
      </c>
      <c r="P15" s="44">
        <v>0.16523</v>
      </c>
    </row>
    <row r="16" spans="1:16" ht="15">
      <c r="A16" s="39">
        <v>42593</v>
      </c>
      <c r="B16" s="40">
        <v>0.16595</v>
      </c>
      <c r="C16" s="40">
        <v>0.22435</v>
      </c>
      <c r="D16" s="41">
        <v>0.11471</v>
      </c>
      <c r="E16" s="42">
        <v>140.61617</v>
      </c>
      <c r="F16" s="41">
        <v>0.1763</v>
      </c>
      <c r="G16" s="42">
        <v>0.09176</v>
      </c>
      <c r="H16" s="41">
        <v>0.17195</v>
      </c>
      <c r="I16" s="42">
        <v>0.09176</v>
      </c>
      <c r="J16" s="42">
        <v>12.97288</v>
      </c>
      <c r="K16" s="41">
        <v>0.1282</v>
      </c>
      <c r="L16" s="42">
        <v>0.85106</v>
      </c>
      <c r="M16" s="43">
        <v>0.1294</v>
      </c>
      <c r="N16" s="44">
        <v>0.127</v>
      </c>
      <c r="O16" s="43">
        <v>0.16685</v>
      </c>
      <c r="P16" s="44">
        <v>0.16505</v>
      </c>
    </row>
    <row r="17" spans="1:16" ht="15.75" thickBot="1">
      <c r="A17" s="45">
        <v>42594</v>
      </c>
      <c r="B17" s="46">
        <v>0.16616</v>
      </c>
      <c r="C17" s="46">
        <v>0.22458</v>
      </c>
      <c r="D17" s="47">
        <v>0.11483</v>
      </c>
      <c r="E17" s="48">
        <v>140.59008</v>
      </c>
      <c r="F17" s="47">
        <v>0.17753</v>
      </c>
      <c r="G17" s="48">
        <v>0.09877</v>
      </c>
      <c r="H17" s="47">
        <v>0.17194</v>
      </c>
      <c r="I17" s="48">
        <v>0.09877</v>
      </c>
      <c r="J17" s="48">
        <v>13.03031</v>
      </c>
      <c r="K17" s="47">
        <v>0.128</v>
      </c>
      <c r="L17" s="48">
        <v>0.84963</v>
      </c>
      <c r="M17" s="23">
        <v>0.1292</v>
      </c>
      <c r="N17" s="24">
        <v>0.1268</v>
      </c>
      <c r="O17" s="23">
        <v>0.16706</v>
      </c>
      <c r="P17" s="24">
        <v>0.16526</v>
      </c>
    </row>
    <row r="18" spans="1:16" ht="15.75" thickTop="1">
      <c r="A18" s="90" t="s">
        <v>18</v>
      </c>
      <c r="B18" s="91">
        <f>SUM(B13:B17)</f>
        <v>0.8324699999999999</v>
      </c>
      <c r="C18" s="91">
        <f>SUM(C13:C17)</f>
        <v>1.12321</v>
      </c>
      <c r="D18" s="94">
        <f aca="true" t="shared" si="3" ref="D18:L18">SUM(D13:D17)</f>
        <v>0.57426</v>
      </c>
      <c r="E18" s="94">
        <f t="shared" si="3"/>
        <v>705.7436399999999</v>
      </c>
      <c r="F18" s="94">
        <f t="shared" si="3"/>
        <v>0.88627</v>
      </c>
      <c r="G18" s="94">
        <f t="shared" si="3"/>
        <v>0.46492999999999995</v>
      </c>
      <c r="H18" s="94">
        <f t="shared" si="3"/>
        <v>0.85869</v>
      </c>
      <c r="I18" s="94">
        <f t="shared" si="3"/>
        <v>0.48286300000000004</v>
      </c>
      <c r="J18" s="94">
        <f t="shared" si="3"/>
        <v>65.01915</v>
      </c>
      <c r="K18" s="95">
        <f t="shared" si="3"/>
        <v>0.6386000000000001</v>
      </c>
      <c r="L18" s="95">
        <f t="shared" si="3"/>
        <v>4.24626</v>
      </c>
      <c r="M18" s="92">
        <f>SUM(M13:M17)</f>
        <v>0.6446</v>
      </c>
      <c r="N18" s="92">
        <f aca="true" t="shared" si="4" ref="N18:P18">SUM(N13:N17)</f>
        <v>0.6326</v>
      </c>
      <c r="O18" s="92">
        <f t="shared" si="4"/>
        <v>0.83697</v>
      </c>
      <c r="P18" s="92">
        <f t="shared" si="4"/>
        <v>0.82797</v>
      </c>
    </row>
    <row r="19" spans="1:16" ht="15.75" thickBot="1">
      <c r="A19" s="93" t="s">
        <v>19</v>
      </c>
      <c r="B19" s="74">
        <f>B18/5</f>
        <v>0.16649399999999998</v>
      </c>
      <c r="C19" s="74">
        <f>C18/5</f>
        <v>0.224642</v>
      </c>
      <c r="D19" s="86">
        <f aca="true" t="shared" si="5" ref="D19:L19">D18/5</f>
        <v>0.114852</v>
      </c>
      <c r="E19" s="86">
        <f t="shared" si="5"/>
        <v>141.14872799999998</v>
      </c>
      <c r="F19" s="86">
        <f t="shared" si="5"/>
        <v>0.177254</v>
      </c>
      <c r="G19" s="86">
        <f t="shared" si="5"/>
        <v>0.09298599999999999</v>
      </c>
      <c r="H19" s="86">
        <f t="shared" si="5"/>
        <v>0.171738</v>
      </c>
      <c r="I19" s="86">
        <f t="shared" si="5"/>
        <v>0.09657260000000001</v>
      </c>
      <c r="J19" s="86">
        <f t="shared" si="5"/>
        <v>13.003829999999999</v>
      </c>
      <c r="K19" s="96">
        <f t="shared" si="5"/>
        <v>0.12772</v>
      </c>
      <c r="L19" s="96">
        <f t="shared" si="5"/>
        <v>0.8492520000000001</v>
      </c>
      <c r="M19" s="75">
        <f>M18/5</f>
        <v>0.12891999999999998</v>
      </c>
      <c r="N19" s="97">
        <f>N18/5</f>
        <v>0.12652000000000002</v>
      </c>
      <c r="O19" s="97">
        <f aca="true" t="shared" si="6" ref="O19:P19">O18/5</f>
        <v>0.167394</v>
      </c>
      <c r="P19" s="97">
        <f t="shared" si="6"/>
        <v>0.165594</v>
      </c>
    </row>
    <row r="20" spans="1:16" ht="15.75" thickTop="1">
      <c r="A20" s="39">
        <v>42597</v>
      </c>
      <c r="B20" s="40">
        <v>0.16649</v>
      </c>
      <c r="C20" s="40">
        <v>0.22377</v>
      </c>
      <c r="D20" s="41">
        <v>0.11439</v>
      </c>
      <c r="E20" s="42">
        <v>140.67138</v>
      </c>
      <c r="F20" s="41">
        <v>0.17773</v>
      </c>
      <c r="G20" s="42">
        <v>0.09167</v>
      </c>
      <c r="H20" s="41">
        <v>0.17193</v>
      </c>
      <c r="I20" s="42">
        <v>0.09886</v>
      </c>
      <c r="J20" s="42">
        <v>12.91946</v>
      </c>
      <c r="K20" s="41">
        <v>0.1278</v>
      </c>
      <c r="L20" s="42">
        <v>0.84845</v>
      </c>
      <c r="M20" s="43">
        <v>0.129</v>
      </c>
      <c r="N20" s="44">
        <v>0.1266</v>
      </c>
      <c r="O20" s="43">
        <v>0.16739</v>
      </c>
      <c r="P20" s="44">
        <v>0.16559</v>
      </c>
    </row>
    <row r="21" spans="1:16" ht="15">
      <c r="A21" s="39">
        <v>42598</v>
      </c>
      <c r="B21" s="40">
        <v>0.16653</v>
      </c>
      <c r="C21" s="40">
        <v>0.2236</v>
      </c>
      <c r="D21" s="41">
        <v>0.11428</v>
      </c>
      <c r="E21" s="42">
        <v>140.80045</v>
      </c>
      <c r="F21" s="41">
        <v>0.1776</v>
      </c>
      <c r="G21" s="42">
        <v>0.09157</v>
      </c>
      <c r="H21" s="41">
        <v>0.17175</v>
      </c>
      <c r="I21" s="42">
        <v>0.09909</v>
      </c>
      <c r="J21" s="42">
        <v>12.93244</v>
      </c>
      <c r="K21" s="41">
        <v>0.1278</v>
      </c>
      <c r="L21" s="42">
        <v>0.84872</v>
      </c>
      <c r="M21" s="43">
        <v>0.129</v>
      </c>
      <c r="N21" s="44">
        <v>0.1266</v>
      </c>
      <c r="O21" s="43">
        <v>0.16743</v>
      </c>
      <c r="P21" s="44">
        <v>0.16563</v>
      </c>
    </row>
    <row r="22" spans="1:16" ht="15">
      <c r="A22" s="39">
        <v>42599</v>
      </c>
      <c r="B22" s="40">
        <v>0.16612</v>
      </c>
      <c r="C22" s="40">
        <v>0.22146</v>
      </c>
      <c r="D22" s="41">
        <v>0.11328</v>
      </c>
      <c r="E22" s="42">
        <v>139.81107</v>
      </c>
      <c r="F22" s="41">
        <v>0.17115</v>
      </c>
      <c r="G22" s="42">
        <v>0.09804</v>
      </c>
      <c r="H22" s="41">
        <v>0.17115</v>
      </c>
      <c r="I22" s="42">
        <v>0.09804</v>
      </c>
      <c r="J22" s="42">
        <v>12.81294</v>
      </c>
      <c r="K22" s="41">
        <v>0.1277</v>
      </c>
      <c r="L22" s="42">
        <v>0.84627</v>
      </c>
      <c r="M22" s="43">
        <v>0.1289</v>
      </c>
      <c r="N22" s="44">
        <v>0.1265</v>
      </c>
      <c r="O22" s="43">
        <v>0.16702</v>
      </c>
      <c r="P22" s="44">
        <v>0.16522</v>
      </c>
    </row>
    <row r="23" spans="1:16" ht="15">
      <c r="A23" s="39">
        <v>42600</v>
      </c>
      <c r="B23" s="40">
        <v>0.16704</v>
      </c>
      <c r="C23" s="40">
        <v>0.22124</v>
      </c>
      <c r="D23" s="41">
        <v>0.11315</v>
      </c>
      <c r="E23" s="42">
        <v>141.10371</v>
      </c>
      <c r="F23" s="41">
        <v>0.17609</v>
      </c>
      <c r="G23" s="42">
        <v>0.09114</v>
      </c>
      <c r="H23" s="41">
        <v>0.17153</v>
      </c>
      <c r="I23" s="42">
        <v>0.09798</v>
      </c>
      <c r="J23" s="42">
        <v>12.79985</v>
      </c>
      <c r="K23" s="41">
        <v>0.1277</v>
      </c>
      <c r="L23" s="42">
        <v>0.84675</v>
      </c>
      <c r="M23" s="43">
        <v>0.1289</v>
      </c>
      <c r="N23" s="44">
        <v>0.1265</v>
      </c>
      <c r="O23" s="43">
        <v>0.16794</v>
      </c>
      <c r="P23" s="44">
        <v>0.16614</v>
      </c>
    </row>
    <row r="24" spans="1:16" ht="15.75" thickBot="1">
      <c r="A24" s="45">
        <v>42601</v>
      </c>
      <c r="B24" s="46">
        <v>0.16664</v>
      </c>
      <c r="C24" s="46">
        <v>0.22049</v>
      </c>
      <c r="D24" s="47">
        <v>0.1128</v>
      </c>
      <c r="E24" s="48">
        <v>141.74688</v>
      </c>
      <c r="F24" s="47">
        <v>0.17556</v>
      </c>
      <c r="G24" s="48">
        <v>0.09106</v>
      </c>
      <c r="H24" s="47">
        <v>0.17147</v>
      </c>
      <c r="I24" s="48">
        <v>0.09722</v>
      </c>
      <c r="J24" s="48">
        <v>12.79392</v>
      </c>
      <c r="K24" s="47">
        <v>0.128</v>
      </c>
      <c r="L24" s="48">
        <v>0.84832</v>
      </c>
      <c r="M24" s="23">
        <v>0.1292</v>
      </c>
      <c r="N24" s="24">
        <v>0.1268</v>
      </c>
      <c r="O24" s="23">
        <v>0.16754</v>
      </c>
      <c r="P24" s="24">
        <v>0.16574</v>
      </c>
    </row>
    <row r="25" spans="1:16" ht="15.75" thickTop="1">
      <c r="A25" s="90" t="s">
        <v>18</v>
      </c>
      <c r="B25" s="91">
        <f>SUM(B20:B24)</f>
        <v>0.83282</v>
      </c>
      <c r="C25" s="91">
        <f>SUM(C20:C24)</f>
        <v>1.11056</v>
      </c>
      <c r="D25" s="94">
        <f aca="true" t="shared" si="7" ref="D25:P25">SUM(D20:D24)</f>
        <v>0.5679000000000001</v>
      </c>
      <c r="E25" s="94">
        <f t="shared" si="7"/>
        <v>704.13349</v>
      </c>
      <c r="F25" s="94">
        <f t="shared" si="7"/>
        <v>0.8781300000000001</v>
      </c>
      <c r="G25" s="94">
        <f t="shared" si="7"/>
        <v>0.46348</v>
      </c>
      <c r="H25" s="94">
        <f t="shared" si="7"/>
        <v>0.85783</v>
      </c>
      <c r="I25" s="94">
        <f t="shared" si="7"/>
        <v>0.49119</v>
      </c>
      <c r="J25" s="94">
        <f t="shared" si="7"/>
        <v>64.25861</v>
      </c>
      <c r="K25" s="95">
        <f t="shared" si="7"/>
        <v>0.639</v>
      </c>
      <c r="L25" s="95">
        <f t="shared" si="7"/>
        <v>4.23851</v>
      </c>
      <c r="M25" s="92">
        <f t="shared" si="7"/>
        <v>0.645</v>
      </c>
      <c r="N25" s="98">
        <f t="shared" si="7"/>
        <v>0.633</v>
      </c>
      <c r="O25" s="98">
        <f t="shared" si="7"/>
        <v>0.8373200000000001</v>
      </c>
      <c r="P25" s="98">
        <f t="shared" si="7"/>
        <v>0.82832</v>
      </c>
    </row>
    <row r="26" spans="1:16" ht="15.75" thickBot="1">
      <c r="A26" s="93" t="s">
        <v>19</v>
      </c>
      <c r="B26" s="74">
        <f>B25/5</f>
        <v>0.166564</v>
      </c>
      <c r="C26" s="74">
        <f>C25/5</f>
        <v>0.222112</v>
      </c>
      <c r="D26" s="86">
        <f aca="true" t="shared" si="8" ref="D26:J26">D25/5</f>
        <v>0.11358000000000001</v>
      </c>
      <c r="E26" s="86">
        <f t="shared" si="8"/>
        <v>140.82669800000002</v>
      </c>
      <c r="F26" s="86">
        <f t="shared" si="8"/>
        <v>0.175626</v>
      </c>
      <c r="G26" s="86">
        <f t="shared" si="8"/>
        <v>0.092696</v>
      </c>
      <c r="H26" s="86">
        <f t="shared" si="8"/>
        <v>0.171566</v>
      </c>
      <c r="I26" s="86">
        <f t="shared" si="8"/>
        <v>0.098238</v>
      </c>
      <c r="J26" s="86">
        <f t="shared" si="8"/>
        <v>12.851722</v>
      </c>
      <c r="K26" s="96">
        <f>K25/5</f>
        <v>0.1278</v>
      </c>
      <c r="L26" s="96">
        <f>L25/5</f>
        <v>0.847702</v>
      </c>
      <c r="M26" s="75">
        <f>M25/5</f>
        <v>0.129</v>
      </c>
      <c r="N26" s="97">
        <f>N25/5</f>
        <v>0.1266</v>
      </c>
      <c r="O26" s="97">
        <f aca="true" t="shared" si="9" ref="O26:P26">O25/5</f>
        <v>0.167464</v>
      </c>
      <c r="P26" s="97">
        <f t="shared" si="9"/>
        <v>0.16566399999999998</v>
      </c>
    </row>
    <row r="27" spans="1:16" ht="15.75" thickTop="1">
      <c r="A27" s="39">
        <v>42604</v>
      </c>
      <c r="B27" s="40">
        <v>0.16744</v>
      </c>
      <c r="C27" s="40">
        <v>0.22032</v>
      </c>
      <c r="D27" s="41">
        <v>0.11263</v>
      </c>
      <c r="E27" s="42">
        <v>142.17079</v>
      </c>
      <c r="F27" s="41">
        <v>0.17577</v>
      </c>
      <c r="G27" s="42">
        <v>0.09072</v>
      </c>
      <c r="H27" s="41">
        <v>0.17175</v>
      </c>
      <c r="I27" s="42">
        <v>0.09072</v>
      </c>
      <c r="J27" s="42">
        <v>12.81869</v>
      </c>
      <c r="K27" s="41">
        <v>0.1275</v>
      </c>
      <c r="L27" s="42">
        <v>0.84729</v>
      </c>
      <c r="M27" s="43">
        <v>0.1287</v>
      </c>
      <c r="N27" s="44">
        <v>0.1263</v>
      </c>
      <c r="O27" s="43">
        <v>0.16834</v>
      </c>
      <c r="P27" s="44">
        <v>0.16654</v>
      </c>
    </row>
    <row r="28" spans="1:16" ht="15">
      <c r="A28" s="39">
        <v>42605</v>
      </c>
      <c r="B28" s="40">
        <v>0.16726</v>
      </c>
      <c r="C28" s="40">
        <v>0.22047</v>
      </c>
      <c r="D28" s="41">
        <v>0.1127</v>
      </c>
      <c r="E28" s="42">
        <v>143.28443</v>
      </c>
      <c r="F28" s="41">
        <v>0.1755</v>
      </c>
      <c r="G28" s="42">
        <v>0.09092</v>
      </c>
      <c r="H28" s="41">
        <v>0.17232</v>
      </c>
      <c r="I28" s="42">
        <v>0.09712</v>
      </c>
      <c r="J28" s="42">
        <v>12.80099</v>
      </c>
      <c r="K28" s="41">
        <v>0.1276</v>
      </c>
      <c r="L28" s="42">
        <v>0.84899</v>
      </c>
      <c r="M28" s="43">
        <v>0.1288</v>
      </c>
      <c r="N28" s="44">
        <v>0.1264</v>
      </c>
      <c r="O28" s="43">
        <v>0.16816</v>
      </c>
      <c r="P28" s="44">
        <v>0.16636</v>
      </c>
    </row>
    <row r="29" spans="1:16" ht="15">
      <c r="A29" s="39">
        <v>42606</v>
      </c>
      <c r="B29" s="40">
        <v>0.16714</v>
      </c>
      <c r="C29" s="40">
        <v>0.22075</v>
      </c>
      <c r="D29" s="41">
        <v>0.11282</v>
      </c>
      <c r="E29" s="42">
        <v>142.66446</v>
      </c>
      <c r="F29" s="41">
        <v>0.17499</v>
      </c>
      <c r="G29" s="42">
        <v>0.09072</v>
      </c>
      <c r="H29" s="41">
        <v>0.17239</v>
      </c>
      <c r="I29" s="42">
        <v>0.09671</v>
      </c>
      <c r="J29" s="42">
        <v>12.78823</v>
      </c>
      <c r="K29" s="41">
        <v>0.1276</v>
      </c>
      <c r="L29" s="42">
        <v>0.84782</v>
      </c>
      <c r="M29" s="43">
        <v>0.1288</v>
      </c>
      <c r="N29" s="44">
        <v>0.1264</v>
      </c>
      <c r="O29" s="43">
        <v>0.16804</v>
      </c>
      <c r="P29" s="44">
        <v>0.16624</v>
      </c>
    </row>
    <row r="30" spans="1:16" ht="15">
      <c r="A30" s="39">
        <v>42607</v>
      </c>
      <c r="B30" s="40">
        <v>0.16765</v>
      </c>
      <c r="C30" s="40">
        <v>0.22127</v>
      </c>
      <c r="D30" s="41">
        <v>0.11321</v>
      </c>
      <c r="E30" s="42">
        <v>143.08298</v>
      </c>
      <c r="F30" s="41">
        <v>0.17473</v>
      </c>
      <c r="G30" s="42">
        <v>0.09082</v>
      </c>
      <c r="H30" s="41">
        <v>0.1747</v>
      </c>
      <c r="I30" s="42">
        <v>0.09648</v>
      </c>
      <c r="J30" s="42">
        <v>12.81248</v>
      </c>
      <c r="K30" s="41">
        <v>0.1276</v>
      </c>
      <c r="L30" s="42">
        <v>0.8489</v>
      </c>
      <c r="M30" s="43">
        <v>0.1288</v>
      </c>
      <c r="N30" s="44">
        <v>0.1264</v>
      </c>
      <c r="O30" s="43">
        <v>0.16855</v>
      </c>
      <c r="P30" s="44">
        <v>0.16675</v>
      </c>
    </row>
    <row r="31" spans="1:16" ht="15.75" thickBot="1">
      <c r="A31" s="45">
        <v>42608</v>
      </c>
      <c r="B31" s="46">
        <v>0.16756</v>
      </c>
      <c r="C31" s="46">
        <v>0.22127</v>
      </c>
      <c r="D31" s="47">
        <v>0.11313</v>
      </c>
      <c r="E31" s="48">
        <v>142.76319</v>
      </c>
      <c r="F31" s="47">
        <v>0.17451</v>
      </c>
      <c r="G31" s="48">
        <v>0.09084</v>
      </c>
      <c r="H31" s="47">
        <v>0.17276</v>
      </c>
      <c r="I31" s="48">
        <v>0.0966</v>
      </c>
      <c r="J31" s="48">
        <v>12.82157</v>
      </c>
      <c r="K31" s="47">
        <v>0.1276</v>
      </c>
      <c r="L31" s="48">
        <v>0.8494</v>
      </c>
      <c r="M31" s="23">
        <v>0.1288</v>
      </c>
      <c r="N31" s="24">
        <v>0.1264</v>
      </c>
      <c r="O31" s="23">
        <v>0.16846</v>
      </c>
      <c r="P31" s="24">
        <v>0.16666</v>
      </c>
    </row>
    <row r="32" spans="1:16" ht="15.75" thickTop="1">
      <c r="A32" s="28" t="s">
        <v>18</v>
      </c>
      <c r="B32" s="29">
        <f aca="true" t="shared" si="10" ref="B32:P32">SUM(B27:B31)</f>
        <v>0.8370500000000001</v>
      </c>
      <c r="C32" s="29">
        <f t="shared" si="10"/>
        <v>1.10408</v>
      </c>
      <c r="D32" s="29">
        <f t="shared" si="10"/>
        <v>0.5644899999999999</v>
      </c>
      <c r="E32" s="29">
        <f t="shared" si="10"/>
        <v>713.96585</v>
      </c>
      <c r="F32" s="29">
        <f t="shared" si="10"/>
        <v>0.8755</v>
      </c>
      <c r="G32" s="29">
        <f t="shared" si="10"/>
        <v>0.45402</v>
      </c>
      <c r="H32" s="29">
        <f t="shared" si="10"/>
        <v>0.8639199999999999</v>
      </c>
      <c r="I32" s="29">
        <f t="shared" si="10"/>
        <v>0.47763000000000005</v>
      </c>
      <c r="J32" s="29">
        <f t="shared" si="10"/>
        <v>64.04196</v>
      </c>
      <c r="K32" s="29">
        <f t="shared" si="10"/>
        <v>0.6378999999999999</v>
      </c>
      <c r="L32" s="29">
        <f t="shared" si="10"/>
        <v>4.2424</v>
      </c>
      <c r="M32" s="32">
        <f t="shared" si="10"/>
        <v>0.6439</v>
      </c>
      <c r="N32" s="33">
        <f t="shared" si="10"/>
        <v>0.6319000000000001</v>
      </c>
      <c r="O32" s="33">
        <f t="shared" si="10"/>
        <v>0.84155</v>
      </c>
      <c r="P32" s="33">
        <f t="shared" si="10"/>
        <v>0.83255</v>
      </c>
    </row>
    <row r="33" spans="1:16" ht="15.75" thickBot="1">
      <c r="A33" s="34" t="s">
        <v>19</v>
      </c>
      <c r="B33" s="35">
        <f>B32/5</f>
        <v>0.16741</v>
      </c>
      <c r="C33" s="35">
        <f aca="true" t="shared" si="11" ref="C33:L33">C32/5</f>
        <v>0.22081599999999998</v>
      </c>
      <c r="D33" s="35">
        <f t="shared" si="11"/>
        <v>0.11289799999999998</v>
      </c>
      <c r="E33" s="35">
        <f t="shared" si="11"/>
        <v>142.79317</v>
      </c>
      <c r="F33" s="35">
        <f t="shared" si="11"/>
        <v>0.17509999999999998</v>
      </c>
      <c r="G33" s="35">
        <f t="shared" si="11"/>
        <v>0.090804</v>
      </c>
      <c r="H33" s="35">
        <f t="shared" si="11"/>
        <v>0.172784</v>
      </c>
      <c r="I33" s="35">
        <f t="shared" si="11"/>
        <v>0.09552600000000001</v>
      </c>
      <c r="J33" s="35">
        <f t="shared" si="11"/>
        <v>12.808392000000001</v>
      </c>
      <c r="K33" s="35">
        <f t="shared" si="11"/>
        <v>0.12757999999999997</v>
      </c>
      <c r="L33" s="35">
        <f t="shared" si="11"/>
        <v>0.84848</v>
      </c>
      <c r="M33" s="38">
        <f>M32/5</f>
        <v>0.12878</v>
      </c>
      <c r="N33" s="50">
        <f>N32/5</f>
        <v>0.12638000000000002</v>
      </c>
      <c r="O33" s="50">
        <f aca="true" t="shared" si="12" ref="O33:P33">O32/5</f>
        <v>0.16831000000000002</v>
      </c>
      <c r="P33" s="50">
        <f t="shared" si="12"/>
        <v>0.16651</v>
      </c>
    </row>
    <row r="34" spans="1:16" ht="15.75" thickTop="1">
      <c r="A34" s="39">
        <v>42611</v>
      </c>
      <c r="B34" s="40">
        <v>0.16788</v>
      </c>
      <c r="C34" s="40">
        <v>0.22272</v>
      </c>
      <c r="D34" s="41">
        <v>0.11364</v>
      </c>
      <c r="E34" s="42">
        <v>141.82662</v>
      </c>
      <c r="F34" s="41">
        <v>0.17614</v>
      </c>
      <c r="G34" s="42">
        <v>0.09071</v>
      </c>
      <c r="H34" s="41">
        <v>0.17285</v>
      </c>
      <c r="I34" s="42">
        <v>0.09071</v>
      </c>
      <c r="J34" s="42">
        <v>12.94734</v>
      </c>
      <c r="K34" s="41">
        <v>0.1274</v>
      </c>
      <c r="L34" s="42">
        <v>0.84949</v>
      </c>
      <c r="M34" s="43">
        <v>0.1286</v>
      </c>
      <c r="N34" s="44">
        <v>0.1262</v>
      </c>
      <c r="O34" s="43">
        <v>0.16878</v>
      </c>
      <c r="P34" s="44">
        <v>0.16698</v>
      </c>
    </row>
    <row r="35" spans="1:16" ht="15">
      <c r="A35" s="39">
        <v>42612</v>
      </c>
      <c r="B35" s="40">
        <v>0.16788</v>
      </c>
      <c r="C35" s="40">
        <v>0.22272</v>
      </c>
      <c r="D35" s="41">
        <v>0.11364</v>
      </c>
      <c r="E35" s="42">
        <v>141.82662</v>
      </c>
      <c r="F35" s="41">
        <v>0.17614</v>
      </c>
      <c r="G35" s="42">
        <v>0.09071</v>
      </c>
      <c r="H35" s="41">
        <v>0.17285</v>
      </c>
      <c r="I35" s="42">
        <v>0.09071</v>
      </c>
      <c r="J35" s="42">
        <v>12.94734</v>
      </c>
      <c r="K35" s="41">
        <v>0.1274</v>
      </c>
      <c r="L35" s="42">
        <v>0.84949</v>
      </c>
      <c r="M35" s="43">
        <v>0.1286</v>
      </c>
      <c r="N35" s="44">
        <v>0.1262</v>
      </c>
      <c r="O35" s="43">
        <v>0.16878</v>
      </c>
      <c r="P35" s="44">
        <v>0.16698</v>
      </c>
    </row>
    <row r="36" spans="1:16" ht="15">
      <c r="A36" s="39">
        <v>42613</v>
      </c>
      <c r="B36" s="40">
        <v>0.16881</v>
      </c>
      <c r="C36" s="40">
        <v>0.22251</v>
      </c>
      <c r="D36" s="41">
        <v>0.11377</v>
      </c>
      <c r="E36" s="42">
        <v>141.8342</v>
      </c>
      <c r="F36" s="41">
        <v>0.17565</v>
      </c>
      <c r="G36" s="42">
        <v>0.09084</v>
      </c>
      <c r="H36" s="41">
        <v>0.17302</v>
      </c>
      <c r="I36" s="42">
        <v>0.0969</v>
      </c>
      <c r="J36" s="42">
        <v>13.05089</v>
      </c>
      <c r="K36" s="41">
        <v>0.1268</v>
      </c>
      <c r="L36" s="42">
        <v>0.84672</v>
      </c>
      <c r="M36" s="43">
        <v>0.128</v>
      </c>
      <c r="N36" s="44">
        <v>0.1256</v>
      </c>
      <c r="O36" s="43">
        <v>0.16971</v>
      </c>
      <c r="P36" s="44">
        <v>0.16791</v>
      </c>
    </row>
    <row r="37" spans="1:16" ht="15">
      <c r="A37" s="39"/>
      <c r="B37" s="40"/>
      <c r="C37" s="40"/>
      <c r="D37" s="41"/>
      <c r="E37" s="42"/>
      <c r="F37" s="41"/>
      <c r="G37" s="42"/>
      <c r="H37" s="41"/>
      <c r="I37" s="42"/>
      <c r="J37" s="42"/>
      <c r="K37" s="41"/>
      <c r="L37" s="42"/>
      <c r="M37" s="43"/>
      <c r="N37" s="44"/>
      <c r="O37" s="43"/>
      <c r="P37" s="44"/>
    </row>
    <row r="38" spans="1:16" ht="15.75" thickBot="1">
      <c r="A38" s="45"/>
      <c r="B38" s="46"/>
      <c r="C38" s="46"/>
      <c r="D38" s="47"/>
      <c r="E38" s="48"/>
      <c r="F38" s="47"/>
      <c r="G38" s="48"/>
      <c r="H38" s="47"/>
      <c r="I38" s="48"/>
      <c r="J38" s="48"/>
      <c r="K38" s="47"/>
      <c r="L38" s="48"/>
      <c r="M38" s="23"/>
      <c r="N38" s="24"/>
      <c r="O38" s="23"/>
      <c r="P38" s="24"/>
    </row>
    <row r="39" spans="1:16" ht="15.75" thickTop="1">
      <c r="A39" s="28" t="s">
        <v>18</v>
      </c>
      <c r="B39" s="29">
        <f aca="true" t="shared" si="13" ref="B39:P39">SUM(B34:B38)</f>
        <v>0.50457</v>
      </c>
      <c r="C39" s="29">
        <f t="shared" si="13"/>
        <v>0.66795</v>
      </c>
      <c r="D39" s="30">
        <f t="shared" si="13"/>
        <v>0.34105</v>
      </c>
      <c r="E39" s="31">
        <f t="shared" si="13"/>
        <v>425.48744</v>
      </c>
      <c r="F39" s="30">
        <f t="shared" si="13"/>
        <v>0.52793</v>
      </c>
      <c r="G39" s="31">
        <f t="shared" si="13"/>
        <v>0.27226</v>
      </c>
      <c r="H39" s="30">
        <f t="shared" si="13"/>
        <v>0.5187200000000001</v>
      </c>
      <c r="I39" s="31">
        <f t="shared" si="13"/>
        <v>0.27832</v>
      </c>
      <c r="J39" s="31">
        <f t="shared" si="13"/>
        <v>38.945570000000004</v>
      </c>
      <c r="K39" s="30">
        <f t="shared" si="13"/>
        <v>0.38160000000000005</v>
      </c>
      <c r="L39" s="29">
        <f t="shared" si="13"/>
        <v>2.5457</v>
      </c>
      <c r="M39" s="32">
        <f t="shared" si="13"/>
        <v>0.3852</v>
      </c>
      <c r="N39" s="33">
        <f t="shared" si="13"/>
        <v>0.378</v>
      </c>
      <c r="O39" s="33">
        <f t="shared" si="13"/>
        <v>0.50727</v>
      </c>
      <c r="P39" s="33">
        <f t="shared" si="13"/>
        <v>0.50187</v>
      </c>
    </row>
    <row r="40" spans="1:16" ht="15.75" thickBot="1">
      <c r="A40" s="34" t="s">
        <v>19</v>
      </c>
      <c r="B40" s="35">
        <f>B39/5</f>
        <v>0.10091399999999999</v>
      </c>
      <c r="C40" s="35">
        <f>C39/5</f>
        <v>0.13359000000000001</v>
      </c>
      <c r="D40" s="36">
        <f aca="true" t="shared" si="14" ref="D40:K40">D39/5</f>
        <v>0.06821</v>
      </c>
      <c r="E40" s="36">
        <f t="shared" si="14"/>
        <v>85.097488</v>
      </c>
      <c r="F40" s="36">
        <f t="shared" si="14"/>
        <v>0.105586</v>
      </c>
      <c r="G40" s="36">
        <f t="shared" si="14"/>
        <v>0.054452</v>
      </c>
      <c r="H40" s="36">
        <f t="shared" si="14"/>
        <v>0.10374400000000002</v>
      </c>
      <c r="I40" s="36">
        <f t="shared" si="14"/>
        <v>0.055664000000000005</v>
      </c>
      <c r="J40" s="36">
        <f t="shared" si="14"/>
        <v>7.7891140000000005</v>
      </c>
      <c r="K40" s="37">
        <f t="shared" si="14"/>
        <v>0.07632000000000001</v>
      </c>
      <c r="L40" s="36">
        <f>L39/3</f>
        <v>0.8485666666666667</v>
      </c>
      <c r="M40" s="38">
        <f>M39/5</f>
        <v>0.07704</v>
      </c>
      <c r="N40" s="38">
        <f aca="true" t="shared" si="15" ref="N40:O40">N39/5</f>
        <v>0.0756</v>
      </c>
      <c r="O40" s="38">
        <f t="shared" si="15"/>
        <v>0.101454</v>
      </c>
      <c r="P40" s="38">
        <f>P39/5</f>
        <v>0.100374</v>
      </c>
    </row>
    <row r="41" spans="1:16" ht="15.75" thickTop="1">
      <c r="A41" s="51"/>
      <c r="B41" s="40"/>
      <c r="C41" s="40"/>
      <c r="D41" s="41"/>
      <c r="E41" s="42"/>
      <c r="F41" s="41"/>
      <c r="G41" s="42"/>
      <c r="H41" s="41"/>
      <c r="I41" s="42"/>
      <c r="J41" s="42"/>
      <c r="K41" s="41"/>
      <c r="L41" s="42"/>
      <c r="M41" s="43"/>
      <c r="N41" s="44"/>
      <c r="O41" s="43"/>
      <c r="P41" s="44"/>
    </row>
    <row r="42" spans="1:16" ht="15">
      <c r="A42" s="51"/>
      <c r="B42" s="40"/>
      <c r="C42" s="52"/>
      <c r="D42" s="53"/>
      <c r="E42" s="54" t="s">
        <v>20</v>
      </c>
      <c r="F42" s="41"/>
      <c r="G42" s="42"/>
      <c r="H42" s="41"/>
      <c r="I42" s="42"/>
      <c r="J42" s="42"/>
      <c r="K42" s="41"/>
      <c r="L42" s="42"/>
      <c r="M42" s="43"/>
      <c r="N42" s="44"/>
      <c r="O42" s="43"/>
      <c r="P42" s="44"/>
    </row>
    <row r="43" spans="1:16" ht="15.75" thickBot="1">
      <c r="A43" s="55"/>
      <c r="B43" s="56"/>
      <c r="C43" s="56"/>
      <c r="D43" s="57"/>
      <c r="E43" s="58"/>
      <c r="F43" s="57"/>
      <c r="G43" s="58"/>
      <c r="H43" s="57"/>
      <c r="I43" s="58"/>
      <c r="J43" s="58"/>
      <c r="K43" s="57"/>
      <c r="L43" s="58"/>
      <c r="M43" s="59"/>
      <c r="N43" s="60"/>
      <c r="O43" s="59"/>
      <c r="P43" s="60"/>
    </row>
    <row r="44" spans="1:16" ht="15">
      <c r="A44" s="61" t="s">
        <v>21</v>
      </c>
      <c r="B44" s="62">
        <f>SUM(B6:B10,B13:B17,B20:B24,B27:B31,B34:B36)</f>
        <v>3.8450599999999997</v>
      </c>
      <c r="C44" s="62">
        <f>SUM(C6:C10,C13:C17,C20:C24,C27:C31,C34:C36)</f>
        <v>5.119389999999998</v>
      </c>
      <c r="D44" s="62">
        <f aca="true" t="shared" si="16" ref="D44:P44">SUM(D6:D10,D13:D17,D20:D24,D27:D31,D34:D36)</f>
        <v>2.6169800000000008</v>
      </c>
      <c r="E44" s="62">
        <f t="shared" si="16"/>
        <v>3257.32233</v>
      </c>
      <c r="F44" s="62">
        <f t="shared" si="16"/>
        <v>4.0525199999999995</v>
      </c>
      <c r="G44" s="62">
        <f t="shared" si="16"/>
        <v>2.1094099999999996</v>
      </c>
      <c r="H44" s="62">
        <f t="shared" si="16"/>
        <v>3.95839</v>
      </c>
      <c r="I44" s="62">
        <f t="shared" si="16"/>
        <v>2.205613</v>
      </c>
      <c r="J44" s="62">
        <f t="shared" si="16"/>
        <v>296.95149999999995</v>
      </c>
      <c r="K44" s="62">
        <f t="shared" si="16"/>
        <v>2.9357408000000005</v>
      </c>
      <c r="L44" s="62">
        <f t="shared" si="16"/>
        <v>19.491439999999997</v>
      </c>
      <c r="M44" s="44">
        <f t="shared" si="16"/>
        <v>2.9603</v>
      </c>
      <c r="N44" s="44">
        <f t="shared" si="16"/>
        <v>2.905099999999999</v>
      </c>
      <c r="O44" s="44">
        <f t="shared" si="16"/>
        <v>3.8657599999999994</v>
      </c>
      <c r="P44" s="44">
        <f t="shared" si="16"/>
        <v>3.82436</v>
      </c>
    </row>
    <row r="45" spans="1:16" ht="15">
      <c r="A45" s="61" t="s">
        <v>22</v>
      </c>
      <c r="B45" s="62">
        <f>B44/23</f>
        <v>0.16717652173913042</v>
      </c>
      <c r="C45" s="62">
        <f>C44/23</f>
        <v>0.2225821739130434</v>
      </c>
      <c r="D45" s="62">
        <f aca="true" t="shared" si="17" ref="D45:P45">D44/23</f>
        <v>0.11378173913043481</v>
      </c>
      <c r="E45" s="62">
        <f t="shared" si="17"/>
        <v>141.62271</v>
      </c>
      <c r="F45" s="62">
        <f t="shared" si="17"/>
        <v>0.17619652173913042</v>
      </c>
      <c r="G45" s="62">
        <f t="shared" si="17"/>
        <v>0.09171347826086955</v>
      </c>
      <c r="H45" s="62">
        <f t="shared" si="17"/>
        <v>0.17210391304347827</v>
      </c>
      <c r="I45" s="62">
        <f t="shared" si="17"/>
        <v>0.09589621739130436</v>
      </c>
      <c r="J45" s="62">
        <f t="shared" si="17"/>
        <v>12.910934782608694</v>
      </c>
      <c r="K45" s="62">
        <f t="shared" si="17"/>
        <v>0.1276409043478261</v>
      </c>
      <c r="L45" s="62">
        <f t="shared" si="17"/>
        <v>0.8474539130434782</v>
      </c>
      <c r="M45" s="44">
        <f t="shared" si="17"/>
        <v>0.1287086956521739</v>
      </c>
      <c r="N45" s="44">
        <f t="shared" si="17"/>
        <v>0.12630869565217387</v>
      </c>
      <c r="O45" s="44">
        <f t="shared" si="17"/>
        <v>0.1680765217391304</v>
      </c>
      <c r="P45" s="44">
        <f t="shared" si="17"/>
        <v>0.16627652173913043</v>
      </c>
    </row>
    <row r="46" spans="1:16" ht="15">
      <c r="A46" s="61" t="s">
        <v>23</v>
      </c>
      <c r="B46" s="62">
        <f>1/B45</f>
        <v>5.981701195820092</v>
      </c>
      <c r="C46" s="62">
        <f>1/C45</f>
        <v>4.492722765798271</v>
      </c>
      <c r="D46" s="63">
        <f>1/D45</f>
        <v>8.788756505590412</v>
      </c>
      <c r="E46" s="63">
        <f>1000/E45</f>
        <v>7.06101443758561</v>
      </c>
      <c r="F46" s="63">
        <f aca="true" t="shared" si="18" ref="F46:J46">1/F45</f>
        <v>5.675480935319259</v>
      </c>
      <c r="G46" s="63">
        <f t="shared" si="18"/>
        <v>10.903522785992294</v>
      </c>
      <c r="H46" s="63">
        <f t="shared" si="18"/>
        <v>5.810443134708808</v>
      </c>
      <c r="I46" s="63">
        <f t="shared" si="18"/>
        <v>10.427939987658759</v>
      </c>
      <c r="J46" s="63">
        <f t="shared" si="18"/>
        <v>0.0774537256083906</v>
      </c>
      <c r="K46" s="64">
        <f>100/K45</f>
        <v>783.4479120227506</v>
      </c>
      <c r="L46" s="64">
        <f>100/L45</f>
        <v>118.00051715009256</v>
      </c>
      <c r="M46" s="32">
        <f>1/M45</f>
        <v>7.76948282268689</v>
      </c>
      <c r="N46" s="32">
        <f aca="true" t="shared" si="19" ref="N46:P46">1/N45</f>
        <v>7.917111287046921</v>
      </c>
      <c r="O46" s="32">
        <f t="shared" si="19"/>
        <v>5.9496709573279265</v>
      </c>
      <c r="P46" s="32">
        <f t="shared" si="19"/>
        <v>6.014078172556977</v>
      </c>
    </row>
    <row r="47" spans="1:16" ht="15.75" thickBot="1">
      <c r="A47" s="55"/>
      <c r="B47" s="65"/>
      <c r="C47" s="65"/>
      <c r="D47" s="66"/>
      <c r="E47" s="67"/>
      <c r="F47" s="66"/>
      <c r="G47" s="67"/>
      <c r="H47" s="66"/>
      <c r="I47" s="67"/>
      <c r="J47" s="67"/>
      <c r="K47" s="66"/>
      <c r="L47" s="67"/>
      <c r="M47" s="68"/>
      <c r="N47" s="69"/>
      <c r="O47" s="68"/>
      <c r="P47" s="69"/>
    </row>
  </sheetData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 topLeftCell="A4">
      <selection activeCell="A38" sqref="A38"/>
    </sheetView>
  </sheetViews>
  <sheetFormatPr defaultColWidth="9.140625" defaultRowHeight="15"/>
  <cols>
    <col min="1" max="1" width="12.00390625" style="0" customWidth="1"/>
    <col min="2" max="2" width="12.140625" style="0" customWidth="1"/>
    <col min="3" max="3" width="12.00390625" style="0" customWidth="1"/>
    <col min="4" max="4" width="12.140625" style="0" customWidth="1"/>
    <col min="5" max="5" width="11.57421875" style="0" customWidth="1"/>
    <col min="6" max="6" width="10.57421875" style="0" customWidth="1"/>
    <col min="7" max="7" width="11.28125" style="0" customWidth="1"/>
    <col min="8" max="8" width="11.7109375" style="0" customWidth="1"/>
    <col min="9" max="9" width="11.28125" style="0" customWidth="1"/>
    <col min="10" max="10" width="11.421875" style="0" customWidth="1"/>
    <col min="11" max="12" width="10.8515625" style="0" customWidth="1"/>
    <col min="13" max="13" width="10.421875" style="0" customWidth="1"/>
    <col min="14" max="14" width="10.28125" style="0" customWidth="1"/>
    <col min="15" max="16" width="10.14062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thickBot="1">
      <c r="A2" s="1"/>
      <c r="B2" s="1"/>
      <c r="C2" s="73" t="s">
        <v>33</v>
      </c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</row>
    <row r="3" spans="1:16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1" t="s">
        <v>0</v>
      </c>
      <c r="N3" s="12"/>
      <c r="O3" s="12"/>
      <c r="P3" s="13"/>
    </row>
    <row r="4" spans="1:16" ht="15.75" thickBot="1">
      <c r="A4" s="19"/>
      <c r="B4" s="4"/>
      <c r="C4" s="5"/>
      <c r="D4" s="6"/>
      <c r="E4" s="4"/>
      <c r="F4" s="6"/>
      <c r="G4" s="4"/>
      <c r="H4" s="6"/>
      <c r="I4" s="4"/>
      <c r="J4" s="4"/>
      <c r="K4" s="6"/>
      <c r="L4" s="4"/>
      <c r="M4" s="14" t="s">
        <v>1</v>
      </c>
      <c r="N4" s="15"/>
      <c r="O4" s="14" t="s">
        <v>2</v>
      </c>
      <c r="P4" s="16"/>
    </row>
    <row r="5" spans="1:16" ht="15.75" thickBot="1">
      <c r="A5" s="7" t="s">
        <v>3</v>
      </c>
      <c r="B5" s="8" t="s">
        <v>4</v>
      </c>
      <c r="C5" s="9" t="s">
        <v>5</v>
      </c>
      <c r="D5" s="10" t="s">
        <v>6</v>
      </c>
      <c r="E5" s="8" t="s">
        <v>7</v>
      </c>
      <c r="F5" s="10" t="s">
        <v>8</v>
      </c>
      <c r="G5" s="8" t="s">
        <v>9</v>
      </c>
      <c r="H5" s="10" t="s">
        <v>10</v>
      </c>
      <c r="I5" s="8" t="s">
        <v>11</v>
      </c>
      <c r="J5" s="8" t="s">
        <v>13</v>
      </c>
      <c r="K5" s="10" t="s">
        <v>12</v>
      </c>
      <c r="L5" s="8" t="s">
        <v>24</v>
      </c>
      <c r="M5" s="17" t="s">
        <v>14</v>
      </c>
      <c r="N5" s="18" t="s">
        <v>15</v>
      </c>
      <c r="O5" s="17" t="s">
        <v>16</v>
      </c>
      <c r="P5" s="18" t="s">
        <v>17</v>
      </c>
    </row>
    <row r="6" spans="1:16" ht="15">
      <c r="A6" s="25">
        <v>42614</v>
      </c>
      <c r="B6" s="70">
        <v>0.16879</v>
      </c>
      <c r="C6" s="70">
        <v>0.22259</v>
      </c>
      <c r="D6" s="71">
        <v>0.11381</v>
      </c>
      <c r="E6" s="72">
        <v>141.73973</v>
      </c>
      <c r="F6" s="71">
        <v>0.17511</v>
      </c>
      <c r="G6" s="72">
        <v>0.09094</v>
      </c>
      <c r="H6" s="71">
        <v>0.17304</v>
      </c>
      <c r="I6" s="72">
        <v>0.09673</v>
      </c>
      <c r="J6" s="72">
        <v>13.09479</v>
      </c>
      <c r="K6" s="71">
        <v>0.1268</v>
      </c>
      <c r="L6" s="72">
        <v>0.84688</v>
      </c>
      <c r="M6" s="43">
        <v>0.128</v>
      </c>
      <c r="N6" s="44">
        <v>0.1256</v>
      </c>
      <c r="O6" s="43">
        <v>0.16969</v>
      </c>
      <c r="P6" s="44">
        <v>0.16789</v>
      </c>
    </row>
    <row r="7" spans="1:16" ht="15.75" thickBot="1">
      <c r="A7" s="27">
        <v>42615</v>
      </c>
      <c r="B7" s="20">
        <v>0.16834</v>
      </c>
      <c r="C7" s="20">
        <v>0.22204</v>
      </c>
      <c r="D7" s="21">
        <v>0.11353</v>
      </c>
      <c r="E7" s="22">
        <v>142.11512</v>
      </c>
      <c r="F7" s="21">
        <v>0.1745</v>
      </c>
      <c r="G7" s="22">
        <v>0.09108</v>
      </c>
      <c r="H7" s="21">
        <v>0.17277</v>
      </c>
      <c r="I7" s="22">
        <v>0.09573</v>
      </c>
      <c r="J7" s="22">
        <v>13.12022</v>
      </c>
      <c r="K7" s="21">
        <v>0.1271</v>
      </c>
      <c r="L7" s="22">
        <v>0.84848</v>
      </c>
      <c r="M7" s="23">
        <v>0.1283</v>
      </c>
      <c r="N7" s="24">
        <v>0.1259</v>
      </c>
      <c r="O7" s="23">
        <v>0.16924</v>
      </c>
      <c r="P7" s="24">
        <v>0.16744</v>
      </c>
    </row>
    <row r="8" spans="1:16" ht="15.75" thickTop="1">
      <c r="A8" s="28" t="s">
        <v>18</v>
      </c>
      <c r="B8" s="29">
        <f aca="true" t="shared" si="0" ref="B8:P8">SUM(B6:B7)</f>
        <v>0.33713</v>
      </c>
      <c r="C8" s="29">
        <f t="shared" si="0"/>
        <v>0.44462999999999997</v>
      </c>
      <c r="D8" s="29">
        <f t="shared" si="0"/>
        <v>0.22734</v>
      </c>
      <c r="E8" s="29">
        <f t="shared" si="0"/>
        <v>283.85485</v>
      </c>
      <c r="F8" s="29">
        <f t="shared" si="0"/>
        <v>0.34961</v>
      </c>
      <c r="G8" s="29">
        <f t="shared" si="0"/>
        <v>0.18202</v>
      </c>
      <c r="H8" s="29">
        <f t="shared" si="0"/>
        <v>0.34581</v>
      </c>
      <c r="I8" s="29">
        <f t="shared" si="0"/>
        <v>0.19246</v>
      </c>
      <c r="J8" s="29">
        <f t="shared" si="0"/>
        <v>26.21501</v>
      </c>
      <c r="K8" s="29">
        <f t="shared" si="0"/>
        <v>0.2539</v>
      </c>
      <c r="L8" s="29">
        <f t="shared" si="0"/>
        <v>1.69536</v>
      </c>
      <c r="M8" s="32">
        <f t="shared" si="0"/>
        <v>0.2563</v>
      </c>
      <c r="N8" s="32">
        <f t="shared" si="0"/>
        <v>0.2515</v>
      </c>
      <c r="O8" s="32">
        <f t="shared" si="0"/>
        <v>0.33893</v>
      </c>
      <c r="P8" s="32">
        <f t="shared" si="0"/>
        <v>0.33533</v>
      </c>
    </row>
    <row r="9" spans="1:16" ht="15.75" thickBot="1">
      <c r="A9" s="34" t="s">
        <v>19</v>
      </c>
      <c r="B9" s="74">
        <f>B8/2</f>
        <v>0.168565</v>
      </c>
      <c r="C9" s="74">
        <f>C8/2</f>
        <v>0.22231499999999998</v>
      </c>
      <c r="D9" s="74">
        <f aca="true" t="shared" si="1" ref="D9:L9">D8/2</f>
        <v>0.11367</v>
      </c>
      <c r="E9" s="74">
        <f t="shared" si="1"/>
        <v>141.927425</v>
      </c>
      <c r="F9" s="74">
        <f t="shared" si="1"/>
        <v>0.174805</v>
      </c>
      <c r="G9" s="74">
        <f t="shared" si="1"/>
        <v>0.09101</v>
      </c>
      <c r="H9" s="74">
        <f t="shared" si="1"/>
        <v>0.172905</v>
      </c>
      <c r="I9" s="74">
        <f t="shared" si="1"/>
        <v>0.09623</v>
      </c>
      <c r="J9" s="74">
        <f t="shared" si="1"/>
        <v>13.107505</v>
      </c>
      <c r="K9" s="74">
        <f t="shared" si="1"/>
        <v>0.12695</v>
      </c>
      <c r="L9" s="74">
        <f t="shared" si="1"/>
        <v>0.84768</v>
      </c>
      <c r="M9" s="75">
        <f>M8/2</f>
        <v>0.12815</v>
      </c>
      <c r="N9" s="75">
        <f aca="true" t="shared" si="2" ref="N9:P9">N8/2</f>
        <v>0.12575</v>
      </c>
      <c r="O9" s="75">
        <f t="shared" si="2"/>
        <v>0.169465</v>
      </c>
      <c r="P9" s="75">
        <f t="shared" si="2"/>
        <v>0.167665</v>
      </c>
    </row>
    <row r="10" spans="1:16" ht="15.75" thickTop="1">
      <c r="A10" s="39">
        <v>42618</v>
      </c>
      <c r="B10" s="40">
        <v>0.16809</v>
      </c>
      <c r="C10" s="40">
        <v>0.22304</v>
      </c>
      <c r="D10" s="41">
        <v>0.11404</v>
      </c>
      <c r="E10" s="42">
        <v>142.08288</v>
      </c>
      <c r="F10" s="41">
        <v>0.17456</v>
      </c>
      <c r="G10" s="42">
        <v>0.09105</v>
      </c>
      <c r="H10" s="41">
        <v>0.17293</v>
      </c>
      <c r="I10" s="42">
        <v>0.09566</v>
      </c>
      <c r="J10" s="42">
        <v>13.23675</v>
      </c>
      <c r="K10" s="41">
        <v>0.1272</v>
      </c>
      <c r="L10" s="42">
        <v>0.84955</v>
      </c>
      <c r="M10" s="43">
        <v>0.1284</v>
      </c>
      <c r="N10" s="44">
        <v>0.126</v>
      </c>
      <c r="O10" s="43">
        <v>0.16899</v>
      </c>
      <c r="P10" s="44">
        <v>0.16719</v>
      </c>
    </row>
    <row r="11" spans="1:16" ht="15">
      <c r="A11" s="39">
        <v>42619</v>
      </c>
      <c r="B11" s="40">
        <v>0.16786</v>
      </c>
      <c r="C11" s="40">
        <v>0.22337</v>
      </c>
      <c r="D11" s="41">
        <v>0.11421</v>
      </c>
      <c r="E11" s="42">
        <v>141.14117</v>
      </c>
      <c r="F11" s="41">
        <v>0.17424</v>
      </c>
      <c r="G11" s="42">
        <v>0.09112</v>
      </c>
      <c r="H11" s="41">
        <v>0.17273</v>
      </c>
      <c r="I11" s="42">
        <v>0.09569</v>
      </c>
      <c r="J11" s="42">
        <v>13.16505</v>
      </c>
      <c r="K11" s="41">
        <v>0.1273</v>
      </c>
      <c r="L11" s="42">
        <v>0.85002</v>
      </c>
      <c r="M11" s="43">
        <v>0.1285</v>
      </c>
      <c r="N11" s="44">
        <v>0.1261</v>
      </c>
      <c r="O11" s="43">
        <v>0.16876</v>
      </c>
      <c r="P11" s="44">
        <v>0.16696</v>
      </c>
    </row>
    <row r="12" spans="1:16" ht="15">
      <c r="A12" s="39">
        <v>42620</v>
      </c>
      <c r="B12" s="40">
        <v>0.16652</v>
      </c>
      <c r="C12" s="40">
        <v>0.2207</v>
      </c>
      <c r="D12" s="41">
        <v>0.11354</v>
      </c>
      <c r="E12" s="42">
        <v>140.40426</v>
      </c>
      <c r="F12" s="41">
        <v>0.17292</v>
      </c>
      <c r="G12" s="42">
        <v>0.09109</v>
      </c>
      <c r="H12" s="41">
        <v>0.17203</v>
      </c>
      <c r="I12" s="42">
        <v>0.0951</v>
      </c>
      <c r="J12" s="42">
        <v>13.0753</v>
      </c>
      <c r="K12" s="41">
        <v>0.1273</v>
      </c>
      <c r="L12" s="42">
        <v>0.84992</v>
      </c>
      <c r="M12" s="43">
        <v>0.1285</v>
      </c>
      <c r="N12" s="44">
        <v>0.1261</v>
      </c>
      <c r="O12" s="43">
        <v>0.16742</v>
      </c>
      <c r="P12" s="44">
        <v>0.16562</v>
      </c>
    </row>
    <row r="13" spans="1:16" ht="15">
      <c r="A13" s="39">
        <v>42621</v>
      </c>
      <c r="B13" s="40">
        <v>0.1668</v>
      </c>
      <c r="C13" s="40">
        <v>0.22273</v>
      </c>
      <c r="D13" s="41">
        <v>0.11388</v>
      </c>
      <c r="E13" s="42">
        <v>139.77456</v>
      </c>
      <c r="F13" s="41">
        <v>0.17177</v>
      </c>
      <c r="G13" s="42">
        <v>0.09121</v>
      </c>
      <c r="H13" s="41">
        <v>0.1724</v>
      </c>
      <c r="I13" s="42">
        <v>0.09595</v>
      </c>
      <c r="J13" s="42">
        <v>13.01808</v>
      </c>
      <c r="K13" s="41">
        <v>0.128</v>
      </c>
      <c r="L13" s="42">
        <v>0.85315</v>
      </c>
      <c r="M13" s="43">
        <v>0.1292</v>
      </c>
      <c r="N13" s="44">
        <v>0.1268</v>
      </c>
      <c r="O13" s="43">
        <v>0.1677</v>
      </c>
      <c r="P13" s="44">
        <v>0.1659</v>
      </c>
    </row>
    <row r="14" spans="1:16" ht="15.75" thickBot="1">
      <c r="A14" s="45">
        <v>42622</v>
      </c>
      <c r="B14" s="46">
        <v>0.16669</v>
      </c>
      <c r="C14" s="46">
        <v>0.22213</v>
      </c>
      <c r="D14" s="47">
        <v>0.11357</v>
      </c>
      <c r="E14" s="48">
        <v>139.97775</v>
      </c>
      <c r="F14" s="47">
        <v>0.17234</v>
      </c>
      <c r="G14" s="48">
        <v>0.09117</v>
      </c>
      <c r="H14" s="47">
        <v>0.17264</v>
      </c>
      <c r="I14" s="48">
        <v>0.09612</v>
      </c>
      <c r="J14" s="48">
        <v>13.05579</v>
      </c>
      <c r="K14" s="47">
        <v>0.1281</v>
      </c>
      <c r="L14" s="48">
        <v>0.85366</v>
      </c>
      <c r="M14" s="23">
        <v>0.1293</v>
      </c>
      <c r="N14" s="24">
        <v>0.1269</v>
      </c>
      <c r="O14" s="23">
        <v>0.16759</v>
      </c>
      <c r="P14" s="24">
        <v>0.16579</v>
      </c>
    </row>
    <row r="15" spans="1:16" ht="15.75" thickTop="1">
      <c r="A15" s="28" t="s">
        <v>18</v>
      </c>
      <c r="B15" s="29">
        <f>SUM(B10:B14)</f>
        <v>0.83596</v>
      </c>
      <c r="C15" s="29">
        <f>SUM(C10:C14)</f>
        <v>1.11197</v>
      </c>
      <c r="D15" s="31">
        <f aca="true" t="shared" si="3" ref="D15:L15">SUM(D10:D14)</f>
        <v>0.56924</v>
      </c>
      <c r="E15" s="31">
        <f t="shared" si="3"/>
        <v>703.3806199999999</v>
      </c>
      <c r="F15" s="31">
        <f t="shared" si="3"/>
        <v>0.8658299999999999</v>
      </c>
      <c r="G15" s="31">
        <f t="shared" si="3"/>
        <v>0.45564000000000004</v>
      </c>
      <c r="H15" s="31">
        <f t="shared" si="3"/>
        <v>0.86273</v>
      </c>
      <c r="I15" s="31">
        <f t="shared" si="3"/>
        <v>0.47851999999999995</v>
      </c>
      <c r="J15" s="31">
        <f t="shared" si="3"/>
        <v>65.55096999999999</v>
      </c>
      <c r="K15" s="49">
        <f t="shared" si="3"/>
        <v>0.6379</v>
      </c>
      <c r="L15" s="49">
        <f t="shared" si="3"/>
        <v>4.2562999999999995</v>
      </c>
      <c r="M15" s="32">
        <f>SUM(M10:M14)</f>
        <v>0.6439</v>
      </c>
      <c r="N15" s="32">
        <f aca="true" t="shared" si="4" ref="N15:P15">SUM(N10:N14)</f>
        <v>0.6319</v>
      </c>
      <c r="O15" s="32">
        <f t="shared" si="4"/>
        <v>0.84046</v>
      </c>
      <c r="P15" s="32">
        <f t="shared" si="4"/>
        <v>0.83146</v>
      </c>
    </row>
    <row r="16" spans="1:16" ht="15.75" thickBot="1">
      <c r="A16" s="34" t="s">
        <v>19</v>
      </c>
      <c r="B16" s="35">
        <f>B15/5</f>
        <v>0.167192</v>
      </c>
      <c r="C16" s="35">
        <f>C15/5</f>
        <v>0.22239399999999998</v>
      </c>
      <c r="D16" s="36">
        <f aca="true" t="shared" si="5" ref="D16:L16">D15/5</f>
        <v>0.11384799999999999</v>
      </c>
      <c r="E16" s="36">
        <f t="shared" si="5"/>
        <v>140.676124</v>
      </c>
      <c r="F16" s="36">
        <f t="shared" si="5"/>
        <v>0.173166</v>
      </c>
      <c r="G16" s="36">
        <f t="shared" si="5"/>
        <v>0.09112800000000001</v>
      </c>
      <c r="H16" s="36">
        <f t="shared" si="5"/>
        <v>0.172546</v>
      </c>
      <c r="I16" s="36">
        <f t="shared" si="5"/>
        <v>0.09570399999999998</v>
      </c>
      <c r="J16" s="36">
        <f t="shared" si="5"/>
        <v>13.110193999999998</v>
      </c>
      <c r="K16" s="37">
        <f t="shared" si="5"/>
        <v>0.12758</v>
      </c>
      <c r="L16" s="37">
        <f t="shared" si="5"/>
        <v>0.8512599999999999</v>
      </c>
      <c r="M16" s="38">
        <f>M15/5</f>
        <v>0.12878</v>
      </c>
      <c r="N16" s="50">
        <f>N15/5</f>
        <v>0.12638</v>
      </c>
      <c r="O16" s="50">
        <f aca="true" t="shared" si="6" ref="O16:P16">O15/5</f>
        <v>0.168092</v>
      </c>
      <c r="P16" s="50">
        <f t="shared" si="6"/>
        <v>0.166292</v>
      </c>
    </row>
    <row r="17" spans="1:16" ht="15.75" thickTop="1">
      <c r="A17" s="39">
        <v>42625</v>
      </c>
      <c r="B17" s="40">
        <v>0.16822</v>
      </c>
      <c r="C17" s="40">
        <v>0.22169</v>
      </c>
      <c r="D17" s="41">
        <v>0.11335</v>
      </c>
      <c r="E17" s="42">
        <v>140.2219</v>
      </c>
      <c r="F17" s="41">
        <v>0.17381</v>
      </c>
      <c r="G17" s="42">
        <v>0.09595</v>
      </c>
      <c r="H17" s="41">
        <v>0.17311</v>
      </c>
      <c r="I17" s="42">
        <v>0.09595</v>
      </c>
      <c r="J17" s="42">
        <v>13.07864</v>
      </c>
      <c r="K17" s="41">
        <v>0.1273</v>
      </c>
      <c r="L17" s="42">
        <v>0.85021</v>
      </c>
      <c r="M17" s="43">
        <v>0.1285</v>
      </c>
      <c r="N17" s="44">
        <v>0.1261</v>
      </c>
      <c r="O17" s="43">
        <v>0.16912</v>
      </c>
      <c r="P17" s="44">
        <v>0.16732</v>
      </c>
    </row>
    <row r="18" spans="1:16" ht="15">
      <c r="A18" s="39">
        <v>42626</v>
      </c>
      <c r="B18" s="40">
        <v>0.16886</v>
      </c>
      <c r="C18" s="40">
        <v>0.22129</v>
      </c>
      <c r="D18" s="41">
        <v>0.11314</v>
      </c>
      <c r="E18" s="42">
        <v>141.23845</v>
      </c>
      <c r="F18" s="41">
        <v>0.17354</v>
      </c>
      <c r="G18" s="42">
        <v>0.09075</v>
      </c>
      <c r="H18" s="41">
        <v>0.17277</v>
      </c>
      <c r="I18" s="42">
        <v>0.0956</v>
      </c>
      <c r="J18" s="42">
        <v>12.98136</v>
      </c>
      <c r="K18" s="41">
        <v>0.1271</v>
      </c>
      <c r="L18" s="42">
        <v>0.84888</v>
      </c>
      <c r="M18" s="43">
        <v>0.1283</v>
      </c>
      <c r="N18" s="44">
        <v>0.1259</v>
      </c>
      <c r="O18" s="43">
        <v>0.16976</v>
      </c>
      <c r="P18" s="44">
        <v>0.16796</v>
      </c>
    </row>
    <row r="19" spans="1:16" ht="15">
      <c r="A19" s="39">
        <v>42627</v>
      </c>
      <c r="B19" s="40">
        <v>0.16889</v>
      </c>
      <c r="C19" s="40">
        <v>0.21991</v>
      </c>
      <c r="D19" s="41">
        <v>0.11244</v>
      </c>
      <c r="E19" s="42">
        <v>140.92754</v>
      </c>
      <c r="F19" s="41">
        <v>0.17402</v>
      </c>
      <c r="G19" s="42">
        <v>0.09009</v>
      </c>
      <c r="H19" s="41">
        <v>0.1724</v>
      </c>
      <c r="I19" s="42">
        <v>0.09566</v>
      </c>
      <c r="J19" s="42">
        <v>12.9325</v>
      </c>
      <c r="K19" s="41">
        <v>0.1262</v>
      </c>
      <c r="L19" s="42">
        <v>0.84287</v>
      </c>
      <c r="M19" s="43">
        <v>0.1274</v>
      </c>
      <c r="N19" s="44">
        <v>0.125</v>
      </c>
      <c r="O19" s="43">
        <v>0.16979</v>
      </c>
      <c r="P19" s="44">
        <v>0.16799</v>
      </c>
    </row>
    <row r="20" spans="1:16" ht="15">
      <c r="A20" s="39">
        <v>42628</v>
      </c>
      <c r="B20" s="40">
        <v>0.16923</v>
      </c>
      <c r="C20" s="40">
        <v>0.2198</v>
      </c>
      <c r="D20" s="41">
        <v>0.11238</v>
      </c>
      <c r="E20" s="42">
        <v>142.28801</v>
      </c>
      <c r="F20" s="41">
        <v>0.17349</v>
      </c>
      <c r="G20" s="42">
        <v>0.09034</v>
      </c>
      <c r="H20" s="41">
        <v>0.17239</v>
      </c>
      <c r="I20" s="42">
        <v>0.09561</v>
      </c>
      <c r="J20" s="42">
        <v>12.95252</v>
      </c>
      <c r="K20" s="41">
        <v>0.1264</v>
      </c>
      <c r="L20" s="42">
        <v>0.84352</v>
      </c>
      <c r="M20" s="43">
        <v>0.1276</v>
      </c>
      <c r="N20" s="44">
        <v>0.1252</v>
      </c>
      <c r="O20" s="43">
        <v>0.17013</v>
      </c>
      <c r="P20" s="44">
        <v>0.16833</v>
      </c>
    </row>
    <row r="21" spans="1:16" ht="15.75" thickBot="1">
      <c r="A21" s="45">
        <v>42629</v>
      </c>
      <c r="B21" s="46">
        <v>0.16887</v>
      </c>
      <c r="C21" s="46">
        <v>0.22075</v>
      </c>
      <c r="D21" s="47">
        <v>0.11287</v>
      </c>
      <c r="E21" s="48">
        <v>142.7836</v>
      </c>
      <c r="F21" s="47">
        <v>0.17344</v>
      </c>
      <c r="G21" s="48">
        <v>0.09062</v>
      </c>
      <c r="H21" s="47">
        <v>0.17296</v>
      </c>
      <c r="I21" s="48">
        <v>0.09062</v>
      </c>
      <c r="J21" s="48">
        <v>12.96363</v>
      </c>
      <c r="K21" s="47">
        <v>0.1269</v>
      </c>
      <c r="L21" s="48">
        <v>0.84678</v>
      </c>
      <c r="M21" s="23">
        <v>0.1281</v>
      </c>
      <c r="N21" s="24">
        <v>0.1257</v>
      </c>
      <c r="O21" s="23">
        <v>0.16977</v>
      </c>
      <c r="P21" s="24">
        <v>0.16797</v>
      </c>
    </row>
    <row r="22" spans="1:16" ht="15.75" thickTop="1">
      <c r="A22" s="28" t="s">
        <v>18</v>
      </c>
      <c r="B22" s="29">
        <f>SUM(B17:B21)</f>
        <v>0.84407</v>
      </c>
      <c r="C22" s="29">
        <f>SUM(C17:C21)</f>
        <v>1.10344</v>
      </c>
      <c r="D22" s="31">
        <f aca="true" t="shared" si="7" ref="D22:P22">SUM(D17:D21)</f>
        <v>0.56418</v>
      </c>
      <c r="E22" s="31">
        <f t="shared" si="7"/>
        <v>707.4594999999999</v>
      </c>
      <c r="F22" s="31">
        <f t="shared" si="7"/>
        <v>0.8683000000000001</v>
      </c>
      <c r="G22" s="31">
        <f t="shared" si="7"/>
        <v>0.45775</v>
      </c>
      <c r="H22" s="31">
        <f t="shared" si="7"/>
        <v>0.8636300000000001</v>
      </c>
      <c r="I22" s="31">
        <f t="shared" si="7"/>
        <v>0.47343999999999997</v>
      </c>
      <c r="J22" s="31">
        <f t="shared" si="7"/>
        <v>64.90865</v>
      </c>
      <c r="K22" s="49">
        <f t="shared" si="7"/>
        <v>0.6338999999999999</v>
      </c>
      <c r="L22" s="31"/>
      <c r="M22" s="32">
        <f t="shared" si="7"/>
        <v>0.6399</v>
      </c>
      <c r="N22" s="33">
        <f t="shared" si="7"/>
        <v>0.6279</v>
      </c>
      <c r="O22" s="33">
        <f t="shared" si="7"/>
        <v>0.8485699999999999</v>
      </c>
      <c r="P22" s="33">
        <f t="shared" si="7"/>
        <v>0.8395699999999999</v>
      </c>
    </row>
    <row r="23" spans="1:16" ht="15.75" thickBot="1">
      <c r="A23" s="34" t="s">
        <v>19</v>
      </c>
      <c r="B23" s="35">
        <f>B22/5</f>
        <v>0.168814</v>
      </c>
      <c r="C23" s="35">
        <f>C22/5</f>
        <v>0.220688</v>
      </c>
      <c r="D23" s="36">
        <f aca="true" t="shared" si="8" ref="D23:K23">D22/5</f>
        <v>0.112836</v>
      </c>
      <c r="E23" s="36">
        <f t="shared" si="8"/>
        <v>141.4919</v>
      </c>
      <c r="F23" s="36">
        <f t="shared" si="8"/>
        <v>0.17366</v>
      </c>
      <c r="G23" s="36">
        <f t="shared" si="8"/>
        <v>0.09154999999999999</v>
      </c>
      <c r="H23" s="36">
        <f t="shared" si="8"/>
        <v>0.17272600000000002</v>
      </c>
      <c r="I23" s="36">
        <f t="shared" si="8"/>
        <v>0.094688</v>
      </c>
      <c r="J23" s="36">
        <f t="shared" si="8"/>
        <v>12.981729999999999</v>
      </c>
      <c r="K23" s="37">
        <f t="shared" si="8"/>
        <v>0.12677999999999998</v>
      </c>
      <c r="L23" s="36"/>
      <c r="M23" s="38">
        <f>M22/5</f>
        <v>0.12798</v>
      </c>
      <c r="N23" s="50">
        <f>N22/5</f>
        <v>0.12558</v>
      </c>
      <c r="O23" s="50">
        <f aca="true" t="shared" si="9" ref="O23:P23">O22/5</f>
        <v>0.16971399999999998</v>
      </c>
      <c r="P23" s="50">
        <f t="shared" si="9"/>
        <v>0.16791399999999998</v>
      </c>
    </row>
    <row r="24" spans="1:16" ht="15.75" thickTop="1">
      <c r="A24" s="39">
        <v>42632</v>
      </c>
      <c r="B24" s="40">
        <v>0.16928</v>
      </c>
      <c r="C24" s="40">
        <v>0.22226</v>
      </c>
      <c r="D24" s="41">
        <v>0.11355</v>
      </c>
      <c r="E24" s="42">
        <v>142.33256</v>
      </c>
      <c r="F24" s="41">
        <v>0.17437</v>
      </c>
      <c r="G24" s="42">
        <v>0.09051</v>
      </c>
      <c r="H24" s="41">
        <v>0.17335</v>
      </c>
      <c r="I24" s="42">
        <v>0.09051</v>
      </c>
      <c r="J24" s="42">
        <v>12.95159</v>
      </c>
      <c r="K24" s="41">
        <v>0.1267</v>
      </c>
      <c r="L24" s="42">
        <v>0.84544</v>
      </c>
      <c r="M24" s="43">
        <v>0.1279</v>
      </c>
      <c r="N24" s="44">
        <v>0.1255</v>
      </c>
      <c r="O24" s="43">
        <v>0.17018</v>
      </c>
      <c r="P24" s="44">
        <v>0.16838</v>
      </c>
    </row>
    <row r="25" spans="1:16" ht="15">
      <c r="A25" s="39">
        <v>42633</v>
      </c>
      <c r="B25" s="40">
        <v>0.16821</v>
      </c>
      <c r="C25" s="40">
        <v>0.22176</v>
      </c>
      <c r="D25" s="41">
        <v>0.11337</v>
      </c>
      <c r="E25" s="42">
        <v>142.0778</v>
      </c>
      <c r="F25" s="41">
        <v>0.1739</v>
      </c>
      <c r="G25" s="42">
        <v>0.09077</v>
      </c>
      <c r="H25" s="41">
        <v>0.1728</v>
      </c>
      <c r="I25" s="42">
        <v>0.0971</v>
      </c>
      <c r="J25" s="42">
        <v>12.91643</v>
      </c>
      <c r="K25" s="41">
        <v>0.1267</v>
      </c>
      <c r="L25" s="42">
        <v>0.84464</v>
      </c>
      <c r="M25" s="43">
        <v>0.1279</v>
      </c>
      <c r="N25" s="44">
        <v>0.1255</v>
      </c>
      <c r="O25" s="43">
        <v>0.16911</v>
      </c>
      <c r="P25" s="44">
        <v>0.16731</v>
      </c>
    </row>
    <row r="26" spans="1:16" ht="15">
      <c r="A26" s="39">
        <v>42634</v>
      </c>
      <c r="B26" s="40">
        <v>0.16783</v>
      </c>
      <c r="C26" s="40">
        <v>0.22169</v>
      </c>
      <c r="D26" s="41">
        <v>0.11335</v>
      </c>
      <c r="E26" s="42">
        <v>141.77001</v>
      </c>
      <c r="F26" s="41">
        <v>0.17297</v>
      </c>
      <c r="G26" s="42">
        <v>0.09079</v>
      </c>
      <c r="H26" s="41">
        <v>0.17259</v>
      </c>
      <c r="I26" s="42">
        <v>0.09701</v>
      </c>
      <c r="J26" s="42">
        <v>12.89489</v>
      </c>
      <c r="K26" s="41">
        <v>0.1267</v>
      </c>
      <c r="L26" s="42">
        <v>0.84519</v>
      </c>
      <c r="M26" s="43">
        <v>0.1279</v>
      </c>
      <c r="N26" s="44">
        <v>0.1255</v>
      </c>
      <c r="O26" s="43">
        <v>0.16873</v>
      </c>
      <c r="P26" s="44">
        <v>0.16693</v>
      </c>
    </row>
    <row r="27" spans="1:16" ht="15">
      <c r="A27" s="39">
        <v>42635</v>
      </c>
      <c r="B27" s="40">
        <v>0.16856</v>
      </c>
      <c r="C27" s="40">
        <v>0.22222</v>
      </c>
      <c r="D27" s="41">
        <v>0.11362</v>
      </c>
      <c r="E27" s="42">
        <v>141.71263</v>
      </c>
      <c r="F27" s="41">
        <v>0.17291</v>
      </c>
      <c r="G27" s="42">
        <v>0.09104</v>
      </c>
      <c r="H27" s="41">
        <v>0.17211</v>
      </c>
      <c r="I27" s="42">
        <v>0.09104</v>
      </c>
      <c r="J27" s="42">
        <v>12.75144</v>
      </c>
      <c r="K27" s="41">
        <v>0.127</v>
      </c>
      <c r="L27" s="42">
        <v>0.84726</v>
      </c>
      <c r="M27" s="43">
        <v>0.1282</v>
      </c>
      <c r="N27" s="44">
        <v>0.1258</v>
      </c>
      <c r="O27" s="43">
        <v>0.16946</v>
      </c>
      <c r="P27" s="44">
        <v>0.16766</v>
      </c>
    </row>
    <row r="28" spans="1:16" ht="15.75" thickBot="1">
      <c r="A28" s="45">
        <v>42636</v>
      </c>
      <c r="B28" s="46">
        <v>0.16688</v>
      </c>
      <c r="C28" s="46">
        <v>0.22223</v>
      </c>
      <c r="D28" s="47">
        <v>0.11363</v>
      </c>
      <c r="E28" s="48">
        <v>140.68159</v>
      </c>
      <c r="F28" s="47">
        <v>0.17392</v>
      </c>
      <c r="G28" s="48">
        <v>0.09752</v>
      </c>
      <c r="H28" s="47">
        <v>0.17267</v>
      </c>
      <c r="I28" s="48">
        <v>0.09752</v>
      </c>
      <c r="J28" s="48">
        <v>12.81566</v>
      </c>
      <c r="K28" s="47">
        <v>0.1275</v>
      </c>
      <c r="L28" s="48">
        <v>0.85005</v>
      </c>
      <c r="M28" s="23">
        <v>0.1275</v>
      </c>
      <c r="N28" s="24">
        <v>0.1263</v>
      </c>
      <c r="O28" s="23">
        <v>0.16778</v>
      </c>
      <c r="P28" s="24">
        <v>0.16598</v>
      </c>
    </row>
    <row r="29" spans="1:16" ht="15.75" thickTop="1">
      <c r="A29" s="28" t="s">
        <v>18</v>
      </c>
      <c r="B29" s="29">
        <f aca="true" t="shared" si="10" ref="B29:P29">SUM(B24:B28)</f>
        <v>0.8407600000000001</v>
      </c>
      <c r="C29" s="29">
        <f t="shared" si="10"/>
        <v>1.11016</v>
      </c>
      <c r="D29" s="29">
        <f t="shared" si="10"/>
        <v>0.56752</v>
      </c>
      <c r="E29" s="29">
        <f t="shared" si="10"/>
        <v>708.5745900000001</v>
      </c>
      <c r="F29" s="29">
        <f t="shared" si="10"/>
        <v>0.8680699999999999</v>
      </c>
      <c r="G29" s="29">
        <f t="shared" si="10"/>
        <v>0.46063</v>
      </c>
      <c r="H29" s="29">
        <f t="shared" si="10"/>
        <v>0.86352</v>
      </c>
      <c r="I29" s="29">
        <f t="shared" si="10"/>
        <v>0.47318</v>
      </c>
      <c r="J29" s="29">
        <f t="shared" si="10"/>
        <v>64.33001</v>
      </c>
      <c r="K29" s="29">
        <f t="shared" si="10"/>
        <v>0.6346</v>
      </c>
      <c r="L29" s="29">
        <f t="shared" si="10"/>
        <v>4.2325800000000005</v>
      </c>
      <c r="M29" s="33">
        <f t="shared" si="10"/>
        <v>0.6394</v>
      </c>
      <c r="N29" s="33">
        <f t="shared" si="10"/>
        <v>0.6285999999999999</v>
      </c>
      <c r="O29" s="33">
        <f t="shared" si="10"/>
        <v>0.8452599999999999</v>
      </c>
      <c r="P29" s="33">
        <f t="shared" si="10"/>
        <v>0.83626</v>
      </c>
    </row>
    <row r="30" spans="1:16" ht="15.75" thickBot="1">
      <c r="A30" s="34" t="s">
        <v>19</v>
      </c>
      <c r="B30" s="35">
        <f>B29/5</f>
        <v>0.16815200000000002</v>
      </c>
      <c r="C30" s="35">
        <f aca="true" t="shared" si="11" ref="C30:L30">C29/5</f>
        <v>0.222032</v>
      </c>
      <c r="D30" s="35">
        <f t="shared" si="11"/>
        <v>0.11350400000000001</v>
      </c>
      <c r="E30" s="35">
        <f t="shared" si="11"/>
        <v>141.714918</v>
      </c>
      <c r="F30" s="35">
        <f t="shared" si="11"/>
        <v>0.173614</v>
      </c>
      <c r="G30" s="35">
        <f t="shared" si="11"/>
        <v>0.092126</v>
      </c>
      <c r="H30" s="35">
        <f t="shared" si="11"/>
        <v>0.172704</v>
      </c>
      <c r="I30" s="35">
        <f t="shared" si="11"/>
        <v>0.094636</v>
      </c>
      <c r="J30" s="35">
        <f t="shared" si="11"/>
        <v>12.866002</v>
      </c>
      <c r="K30" s="35">
        <f t="shared" si="11"/>
        <v>0.12692</v>
      </c>
      <c r="L30" s="35">
        <f t="shared" si="11"/>
        <v>0.846516</v>
      </c>
      <c r="M30" s="38">
        <f>M29/5</f>
        <v>0.12788</v>
      </c>
      <c r="N30" s="50">
        <f>N29/5</f>
        <v>0.12572</v>
      </c>
      <c r="O30" s="50">
        <f aca="true" t="shared" si="12" ref="O30:P30">O29/5</f>
        <v>0.16905199999999998</v>
      </c>
      <c r="P30" s="50">
        <f t="shared" si="12"/>
        <v>0.167252</v>
      </c>
    </row>
    <row r="31" spans="1:16" ht="15.75" thickTop="1">
      <c r="A31" s="39">
        <v>42639</v>
      </c>
      <c r="B31" s="40">
        <v>0.16726</v>
      </c>
      <c r="C31" s="40">
        <v>0.22218</v>
      </c>
      <c r="D31" s="41">
        <v>0.11357</v>
      </c>
      <c r="E31" s="42">
        <v>140.72956</v>
      </c>
      <c r="F31" s="41">
        <v>0.17606</v>
      </c>
      <c r="G31" s="42">
        <v>0.09114</v>
      </c>
      <c r="H31" s="41">
        <v>0.17328</v>
      </c>
      <c r="I31" s="42">
        <v>0.09837</v>
      </c>
      <c r="J31" s="42">
        <v>12.87415</v>
      </c>
      <c r="K31" s="41">
        <v>0.1275</v>
      </c>
      <c r="L31" s="42">
        <v>0.85039</v>
      </c>
      <c r="M31" s="43">
        <v>0.1287</v>
      </c>
      <c r="N31" s="44">
        <v>0.1263</v>
      </c>
      <c r="O31" s="43">
        <v>0.16816</v>
      </c>
      <c r="P31" s="44">
        <v>0.16636</v>
      </c>
    </row>
    <row r="32" spans="1:16" ht="15">
      <c r="A32" s="39">
        <v>42640</v>
      </c>
      <c r="B32" s="40">
        <v>0.16708</v>
      </c>
      <c r="C32" s="40">
        <v>0.2216</v>
      </c>
      <c r="D32" s="41">
        <v>0.11334</v>
      </c>
      <c r="E32" s="42">
        <v>141.18988</v>
      </c>
      <c r="F32" s="41">
        <v>0.1754</v>
      </c>
      <c r="G32" s="42">
        <v>0.09117</v>
      </c>
      <c r="H32" s="41">
        <v>0.17356</v>
      </c>
      <c r="I32" s="42">
        <v>0.098034</v>
      </c>
      <c r="J32" s="42">
        <v>12.80418</v>
      </c>
      <c r="K32" s="41">
        <v>0.1276</v>
      </c>
      <c r="L32" s="42">
        <v>0.85103</v>
      </c>
      <c r="M32" s="43">
        <v>0.1288</v>
      </c>
      <c r="N32" s="44">
        <v>0.1264</v>
      </c>
      <c r="O32" s="43">
        <v>0.16798</v>
      </c>
      <c r="P32" s="44">
        <v>0.16618</v>
      </c>
    </row>
    <row r="33" spans="1:16" ht="15">
      <c r="A33" s="39">
        <v>42641</v>
      </c>
      <c r="B33" s="40">
        <v>0.16649</v>
      </c>
      <c r="C33" s="40">
        <v>0.22269</v>
      </c>
      <c r="D33" s="41">
        <v>0.11381</v>
      </c>
      <c r="E33" s="42">
        <v>140.86833</v>
      </c>
      <c r="F33" s="41">
        <v>0.17473</v>
      </c>
      <c r="G33" s="42">
        <v>0.09113</v>
      </c>
      <c r="H33" s="41">
        <v>0.17355</v>
      </c>
      <c r="I33" s="42">
        <v>0.09804</v>
      </c>
      <c r="J33" s="42">
        <v>12.8112</v>
      </c>
      <c r="K33" s="41">
        <v>0.1276</v>
      </c>
      <c r="L33" s="42">
        <v>0.85092</v>
      </c>
      <c r="M33" s="43">
        <v>0.1288</v>
      </c>
      <c r="N33" s="44">
        <v>0.1264</v>
      </c>
      <c r="O33" s="43">
        <v>0.16739</v>
      </c>
      <c r="P33" s="44">
        <v>0.16559</v>
      </c>
    </row>
    <row r="34" spans="1:16" ht="15">
      <c r="A34" s="39">
        <v>42642</v>
      </c>
      <c r="B34" s="40">
        <v>0.16675</v>
      </c>
      <c r="C34" s="40">
        <v>0.22316</v>
      </c>
      <c r="D34" s="41">
        <v>0.11405</v>
      </c>
      <c r="E34" s="42">
        <v>140.11704</v>
      </c>
      <c r="F34" s="41">
        <v>0.1758</v>
      </c>
      <c r="G34" s="42">
        <v>0.09134</v>
      </c>
      <c r="H34" s="41">
        <v>0.1758</v>
      </c>
      <c r="I34" s="42">
        <v>0.09134</v>
      </c>
      <c r="J34" s="42">
        <v>12.85349</v>
      </c>
      <c r="K34" s="41">
        <v>0.1278</v>
      </c>
      <c r="L34" s="42">
        <v>0.85266</v>
      </c>
      <c r="M34" s="43">
        <v>0.129</v>
      </c>
      <c r="N34" s="44">
        <v>0.1266</v>
      </c>
      <c r="O34" s="43">
        <v>0.16765</v>
      </c>
      <c r="P34" s="44">
        <v>0.16585</v>
      </c>
    </row>
    <row r="35" spans="1:16" ht="15.75" thickBot="1">
      <c r="A35" s="45">
        <v>42643</v>
      </c>
      <c r="B35" s="46">
        <v>0.16631</v>
      </c>
      <c r="C35" s="46">
        <v>0.22212</v>
      </c>
      <c r="D35" s="47">
        <v>0.11358</v>
      </c>
      <c r="E35" s="48">
        <v>139.75195</v>
      </c>
      <c r="F35" s="47">
        <v>0.17538</v>
      </c>
      <c r="G35" s="48">
        <v>0.09118</v>
      </c>
      <c r="H35" s="47">
        <v>0.17365</v>
      </c>
      <c r="I35" s="48">
        <v>0.09118</v>
      </c>
      <c r="J35" s="48">
        <v>12.92149</v>
      </c>
      <c r="K35" s="47">
        <v>0.1275</v>
      </c>
      <c r="L35" s="48">
        <v>0.8502</v>
      </c>
      <c r="M35" s="23">
        <v>0.1287</v>
      </c>
      <c r="N35" s="24">
        <v>0.1263</v>
      </c>
      <c r="O35" s="23">
        <v>0.16721</v>
      </c>
      <c r="P35" s="24">
        <v>0.16541</v>
      </c>
    </row>
    <row r="36" spans="1:16" ht="15.75" thickTop="1">
      <c r="A36" s="28" t="s">
        <v>18</v>
      </c>
      <c r="B36" s="29">
        <f aca="true" t="shared" si="13" ref="B36:P36">SUM(B31:B35)</f>
        <v>0.83389</v>
      </c>
      <c r="C36" s="29">
        <f t="shared" si="13"/>
        <v>1.11175</v>
      </c>
      <c r="D36" s="30">
        <f t="shared" si="13"/>
        <v>0.56835</v>
      </c>
      <c r="E36" s="31">
        <f t="shared" si="13"/>
        <v>702.65676</v>
      </c>
      <c r="F36" s="30">
        <f t="shared" si="13"/>
        <v>0.8773699999999999</v>
      </c>
      <c r="G36" s="31">
        <f t="shared" si="13"/>
        <v>0.45596</v>
      </c>
      <c r="H36" s="30">
        <f t="shared" si="13"/>
        <v>0.8698400000000001</v>
      </c>
      <c r="I36" s="31">
        <f t="shared" si="13"/>
        <v>0.476964</v>
      </c>
      <c r="J36" s="31">
        <f t="shared" si="13"/>
        <v>64.26451</v>
      </c>
      <c r="K36" s="30">
        <f t="shared" si="13"/>
        <v>0.6379999999999999</v>
      </c>
      <c r="L36" s="29">
        <f t="shared" si="13"/>
        <v>4.2552</v>
      </c>
      <c r="M36" s="32">
        <f t="shared" si="13"/>
        <v>0.644</v>
      </c>
      <c r="N36" s="33">
        <f t="shared" si="13"/>
        <v>0.632</v>
      </c>
      <c r="O36" s="33">
        <f t="shared" si="13"/>
        <v>0.83839</v>
      </c>
      <c r="P36" s="33">
        <f t="shared" si="13"/>
        <v>0.8293900000000001</v>
      </c>
    </row>
    <row r="37" spans="1:16" ht="15.75" thickBot="1">
      <c r="A37" s="34" t="s">
        <v>19</v>
      </c>
      <c r="B37" s="35">
        <f>B36/5</f>
        <v>0.166778</v>
      </c>
      <c r="C37" s="35">
        <f>C36/5</f>
        <v>0.22235</v>
      </c>
      <c r="D37" s="36">
        <f aca="true" t="shared" si="14" ref="D37:K37">D36/5</f>
        <v>0.11367000000000001</v>
      </c>
      <c r="E37" s="36">
        <f t="shared" si="14"/>
        <v>140.531352</v>
      </c>
      <c r="F37" s="36">
        <f t="shared" si="14"/>
        <v>0.17547399999999996</v>
      </c>
      <c r="G37" s="36">
        <f t="shared" si="14"/>
        <v>0.091192</v>
      </c>
      <c r="H37" s="36">
        <f t="shared" si="14"/>
        <v>0.173968</v>
      </c>
      <c r="I37" s="36">
        <f t="shared" si="14"/>
        <v>0.0953928</v>
      </c>
      <c r="J37" s="36">
        <f t="shared" si="14"/>
        <v>12.852902</v>
      </c>
      <c r="K37" s="37">
        <f t="shared" si="14"/>
        <v>0.1276</v>
      </c>
      <c r="L37" s="36">
        <f>L36/5</f>
        <v>0.85104</v>
      </c>
      <c r="M37" s="38">
        <f>M36/5</f>
        <v>0.1288</v>
      </c>
      <c r="N37" s="38">
        <f aca="true" t="shared" si="15" ref="N37:O37">N36/5</f>
        <v>0.1264</v>
      </c>
      <c r="O37" s="38">
        <f t="shared" si="15"/>
        <v>0.167678</v>
      </c>
      <c r="P37" s="38">
        <f>P36/5</f>
        <v>0.16587800000000003</v>
      </c>
    </row>
    <row r="38" spans="1:16" ht="15.75" thickTop="1">
      <c r="A38" s="51"/>
      <c r="B38" s="40"/>
      <c r="C38" s="40"/>
      <c r="D38" s="41"/>
      <c r="E38" s="42"/>
      <c r="F38" s="41"/>
      <c r="G38" s="42"/>
      <c r="H38" s="41"/>
      <c r="I38" s="42"/>
      <c r="J38" s="42"/>
      <c r="K38" s="41"/>
      <c r="L38" s="42"/>
      <c r="M38" s="43"/>
      <c r="N38" s="44"/>
      <c r="O38" s="43"/>
      <c r="P38" s="44"/>
    </row>
    <row r="39" spans="1:16" ht="15">
      <c r="A39" s="51"/>
      <c r="B39" s="40"/>
      <c r="C39" s="52"/>
      <c r="D39" s="53"/>
      <c r="E39" s="54" t="s">
        <v>20</v>
      </c>
      <c r="F39" s="41"/>
      <c r="G39" s="42"/>
      <c r="H39" s="41"/>
      <c r="I39" s="42"/>
      <c r="J39" s="42"/>
      <c r="K39" s="41"/>
      <c r="L39" s="42"/>
      <c r="M39" s="43"/>
      <c r="N39" s="44"/>
      <c r="O39" s="43"/>
      <c r="P39" s="44"/>
    </row>
    <row r="40" spans="1:16" ht="15.75" thickBot="1">
      <c r="A40" s="55"/>
      <c r="B40" s="56"/>
      <c r="C40" s="56"/>
      <c r="D40" s="57"/>
      <c r="E40" s="58"/>
      <c r="F40" s="57"/>
      <c r="G40" s="58"/>
      <c r="H40" s="57"/>
      <c r="I40" s="58"/>
      <c r="J40" s="58"/>
      <c r="K40" s="57"/>
      <c r="L40" s="58"/>
      <c r="M40" s="59"/>
      <c r="N40" s="60"/>
      <c r="O40" s="59"/>
      <c r="P40" s="60"/>
    </row>
    <row r="41" spans="1:16" ht="15">
      <c r="A41" s="61" t="s">
        <v>21</v>
      </c>
      <c r="B41" s="62">
        <f>SUM(B6:B7,B10:B14,B17:B21,B24:B28,B31:B35)</f>
        <v>3.6918100000000003</v>
      </c>
      <c r="C41" s="62">
        <f aca="true" t="shared" si="16" ref="C41:P41">SUM(C6:C7,C10:C14,C17:C21,C24:C28,C31:C35)</f>
        <v>4.88195</v>
      </c>
      <c r="D41" s="62">
        <f t="shared" si="16"/>
        <v>2.49663</v>
      </c>
      <c r="E41" s="62">
        <f t="shared" si="16"/>
        <v>3105.92632</v>
      </c>
      <c r="F41" s="62">
        <f t="shared" si="16"/>
        <v>3.8291799999999996</v>
      </c>
      <c r="G41" s="62">
        <f t="shared" si="16"/>
        <v>2.012</v>
      </c>
      <c r="H41" s="62">
        <f t="shared" si="16"/>
        <v>3.8055300000000005</v>
      </c>
      <c r="I41" s="62">
        <f t="shared" si="16"/>
        <v>2.094564</v>
      </c>
      <c r="J41" s="62">
        <f t="shared" si="16"/>
        <v>285.26915</v>
      </c>
      <c r="K41" s="62">
        <f t="shared" si="16"/>
        <v>2.7983000000000002</v>
      </c>
      <c r="L41" s="62">
        <f t="shared" si="16"/>
        <v>18.6717</v>
      </c>
      <c r="M41" s="44">
        <f t="shared" si="16"/>
        <v>2.8234999999999992</v>
      </c>
      <c r="N41" s="44">
        <f t="shared" si="16"/>
        <v>2.7718999999999996</v>
      </c>
      <c r="O41" s="44">
        <f t="shared" si="16"/>
        <v>3.7116099999999994</v>
      </c>
      <c r="P41" s="44">
        <f t="shared" si="16"/>
        <v>3.6720099999999998</v>
      </c>
    </row>
    <row r="42" spans="1:16" ht="15">
      <c r="A42" s="61" t="s">
        <v>22</v>
      </c>
      <c r="B42" s="62">
        <f>B41/22</f>
        <v>0.16780954545454546</v>
      </c>
      <c r="C42" s="62">
        <f aca="true" t="shared" si="17" ref="C42:P42">C41/22</f>
        <v>0.22190681818181818</v>
      </c>
      <c r="D42" s="62">
        <f t="shared" si="17"/>
        <v>0.11348318181818183</v>
      </c>
      <c r="E42" s="62">
        <f t="shared" si="17"/>
        <v>141.1784690909091</v>
      </c>
      <c r="F42" s="62">
        <f t="shared" si="17"/>
        <v>0.17405363636363635</v>
      </c>
      <c r="G42" s="62">
        <f t="shared" si="17"/>
        <v>0.09145454545454546</v>
      </c>
      <c r="H42" s="62">
        <f t="shared" si="17"/>
        <v>0.1729786363636364</v>
      </c>
      <c r="I42" s="62">
        <f t="shared" si="17"/>
        <v>0.09520745454545455</v>
      </c>
      <c r="J42" s="62">
        <f t="shared" si="17"/>
        <v>12.966779545454546</v>
      </c>
      <c r="K42" s="62">
        <f t="shared" si="17"/>
        <v>0.12719545454545456</v>
      </c>
      <c r="L42" s="62">
        <f t="shared" si="17"/>
        <v>0.8487136363636364</v>
      </c>
      <c r="M42" s="44">
        <f t="shared" si="17"/>
        <v>0.12834090909090906</v>
      </c>
      <c r="N42" s="44">
        <f t="shared" si="17"/>
        <v>0.12599545454545452</v>
      </c>
      <c r="O42" s="44">
        <f t="shared" si="17"/>
        <v>0.16870954545454542</v>
      </c>
      <c r="P42" s="44">
        <f t="shared" si="17"/>
        <v>0.16690954545454545</v>
      </c>
    </row>
    <row r="43" spans="1:16" ht="15">
      <c r="A43" s="61" t="s">
        <v>23</v>
      </c>
      <c r="B43" s="62">
        <f>1/B42</f>
        <v>5.95913657528421</v>
      </c>
      <c r="C43" s="62">
        <f>1/C42</f>
        <v>4.506396009791169</v>
      </c>
      <c r="D43" s="63">
        <f>1/D42</f>
        <v>8.811878412099508</v>
      </c>
      <c r="E43" s="63">
        <f>1000/E42</f>
        <v>7.083233062656811</v>
      </c>
      <c r="F43" s="63">
        <f aca="true" t="shared" si="18" ref="F43:J43">1/F42</f>
        <v>5.745355402462146</v>
      </c>
      <c r="G43" s="63">
        <f t="shared" si="18"/>
        <v>10.934393638170974</v>
      </c>
      <c r="H43" s="63">
        <f t="shared" si="18"/>
        <v>5.781060719531839</v>
      </c>
      <c r="I43" s="63">
        <f t="shared" si="18"/>
        <v>10.503379223552013</v>
      </c>
      <c r="J43" s="63">
        <f t="shared" si="18"/>
        <v>0.07712015126767124</v>
      </c>
      <c r="K43" s="64">
        <f>100/K42</f>
        <v>786.1916163384911</v>
      </c>
      <c r="L43" s="64">
        <f>100/L42</f>
        <v>117.82537208716934</v>
      </c>
      <c r="M43" s="32">
        <f>1/M42</f>
        <v>7.791747830706572</v>
      </c>
      <c r="N43" s="32">
        <f aca="true" t="shared" si="19" ref="N43:P43">1/N42</f>
        <v>7.936794256647067</v>
      </c>
      <c r="O43" s="32">
        <f t="shared" si="19"/>
        <v>5.9273468925883925</v>
      </c>
      <c r="P43" s="32">
        <f t="shared" si="19"/>
        <v>5.991269086957824</v>
      </c>
    </row>
    <row r="44" spans="1:16" ht="15.75" thickBot="1">
      <c r="A44" s="55"/>
      <c r="B44" s="65"/>
      <c r="C44" s="65"/>
      <c r="D44" s="66"/>
      <c r="E44" s="67"/>
      <c r="F44" s="66"/>
      <c r="G44" s="67"/>
      <c r="H44" s="66"/>
      <c r="I44" s="67"/>
      <c r="J44" s="67"/>
      <c r="K44" s="66"/>
      <c r="L44" s="67"/>
      <c r="M44" s="68"/>
      <c r="N44" s="69"/>
      <c r="O44" s="68"/>
      <c r="P44" s="69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Rago</dc:creator>
  <cp:keywords/>
  <dc:description/>
  <cp:lastModifiedBy>Carolyn Rago</cp:lastModifiedBy>
  <dcterms:created xsi:type="dcterms:W3CDTF">2016-01-06T22:00:17Z</dcterms:created>
  <dcterms:modified xsi:type="dcterms:W3CDTF">2017-02-28T03:04:57Z</dcterms:modified>
  <cp:category/>
  <cp:version/>
  <cp:contentType/>
  <cp:contentStatus/>
</cp:coreProperties>
</file>